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87" firstSheet="5" activeTab="13"/>
  </bookViews>
  <sheets>
    <sheet name="December 1, 2011" sheetId="1" r:id="rId1"/>
    <sheet name="12 month summary" sheetId="2" r:id="rId2"/>
    <sheet name="January 1, 2012" sheetId="3" r:id="rId3"/>
    <sheet name="February 1, 2012" sheetId="4" r:id="rId4"/>
    <sheet name="March 1, 2012" sheetId="5" r:id="rId5"/>
    <sheet name="April 1, 2012" sheetId="6" r:id="rId6"/>
    <sheet name="May 1, 2012" sheetId="7" r:id="rId7"/>
    <sheet name="June 1, 2012" sheetId="8" r:id="rId8"/>
    <sheet name="July 1, 2012" sheetId="9" r:id="rId9"/>
    <sheet name="August 1, 2012" sheetId="10" r:id="rId10"/>
    <sheet name="September 1, 2012" sheetId="11" r:id="rId11"/>
    <sheet name="October 1, 2012" sheetId="12" r:id="rId12"/>
    <sheet name="November 1, 2012" sheetId="13" r:id="rId13"/>
    <sheet name="December 1, 2012" sheetId="14" r:id="rId14"/>
  </sheets>
  <definedNames>
    <definedName name="_xlnm.Print_Area" localSheetId="5">'April 1, 2012'!$A$1:$P$44</definedName>
    <definedName name="_xlnm.Print_Area" localSheetId="9">'August 1, 2012'!$A$1:$P$44</definedName>
    <definedName name="_xlnm.Print_Area" localSheetId="0">'December 1, 2011'!$A$1:$P$44</definedName>
    <definedName name="_xlnm.Print_Area" localSheetId="13">'December 1, 2012'!$A$1:$P$44</definedName>
    <definedName name="_xlnm.Print_Area" localSheetId="3">'February 1, 2012'!$A$1:$P$44</definedName>
    <definedName name="_xlnm.Print_Area" localSheetId="2">'January 1, 2012'!$A$1:$P$44</definedName>
    <definedName name="_xlnm.Print_Area" localSheetId="8">'July 1, 2012'!$A$1:$P$44</definedName>
    <definedName name="_xlnm.Print_Area" localSheetId="7">'June 1, 2012'!$A$1:$P$44</definedName>
    <definedName name="_xlnm.Print_Area" localSheetId="4">'March 1, 2012'!$A$1:$P$44</definedName>
    <definedName name="_xlnm.Print_Area" localSheetId="6">'May 1, 2012'!$A$1:$P$44</definedName>
    <definedName name="_xlnm.Print_Area" localSheetId="12">'November 1, 2012'!$A$1:$P$44</definedName>
    <definedName name="_xlnm.Print_Area" localSheetId="11">'October 1, 2012'!$A$1:$P$44</definedName>
    <definedName name="_xlnm.Print_Area" localSheetId="10">'September 1, 2012'!$A$1:$P$44</definedName>
  </definedNames>
  <calcPr fullCalcOnLoad="1"/>
</workbook>
</file>

<file path=xl/sharedStrings.xml><?xml version="1.0" encoding="utf-8"?>
<sst xmlns="http://schemas.openxmlformats.org/spreadsheetml/2006/main" count="948" uniqueCount="70">
  <si>
    <t>Southern California Gas Company</t>
  </si>
  <si>
    <t>Commercial &amp; Industrial Rates</t>
  </si>
  <si>
    <t>Procurement</t>
  </si>
  <si>
    <t>Transmission</t>
  </si>
  <si>
    <t>New Rate</t>
  </si>
  <si>
    <t>Change</t>
  </si>
  <si>
    <t>Percentage</t>
  </si>
  <si>
    <t xml:space="preserve">Rate </t>
  </si>
  <si>
    <t>Commodity</t>
  </si>
  <si>
    <t>Rate</t>
  </si>
  <si>
    <t>Charge</t>
  </si>
  <si>
    <t>Effective</t>
  </si>
  <si>
    <t>In Rates</t>
  </si>
  <si>
    <t>Schedule</t>
  </si>
  <si>
    <t>Type</t>
  </si>
  <si>
    <t>¢/therm</t>
  </si>
  <si>
    <t>in Rates</t>
  </si>
  <si>
    <t>Schedule No. GN-10</t>
  </si>
  <si>
    <t>GN-10</t>
  </si>
  <si>
    <t>Tier I</t>
  </si>
  <si>
    <t>Core Service for</t>
  </si>
  <si>
    <t>Tier II</t>
  </si>
  <si>
    <t>Small Commercial</t>
  </si>
  <si>
    <t>Tier III</t>
  </si>
  <si>
    <t>and Industrial</t>
  </si>
  <si>
    <t>Schedule No. GT-10</t>
  </si>
  <si>
    <t>GT-10</t>
  </si>
  <si>
    <t>CAT Service</t>
  </si>
  <si>
    <t xml:space="preserve">for Large Core C&amp;I </t>
  </si>
  <si>
    <t>Core Air Conditioning</t>
  </si>
  <si>
    <t>Svc for C&amp;I</t>
  </si>
  <si>
    <t>Trans. Only  Air Condi-</t>
  </si>
  <si>
    <t>tioning Svc for C&amp;I</t>
  </si>
  <si>
    <t>For Water Pumping</t>
  </si>
  <si>
    <t>Core Gas Engine Svc</t>
  </si>
  <si>
    <t>G-EN</t>
  </si>
  <si>
    <t>Trans. Gas Engine Svc</t>
  </si>
  <si>
    <t>GT-EN</t>
  </si>
  <si>
    <t>G-NGU</t>
  </si>
  <si>
    <t>Natural Gas Service</t>
  </si>
  <si>
    <t>For Motor Vehicles</t>
  </si>
  <si>
    <t>GT-NGU</t>
  </si>
  <si>
    <t>Footnotes:</t>
  </si>
  <si>
    <t>Monthly Core Commercial &amp; Industrial Rates/Effective Date</t>
  </si>
  <si>
    <t>G-AC</t>
  </si>
  <si>
    <t>GT-AC</t>
  </si>
  <si>
    <r>
      <t>G-NGC</t>
    </r>
    <r>
      <rPr>
        <b/>
        <vertAlign val="superscript"/>
        <sz val="8"/>
        <rFont val="Arial"/>
        <family val="2"/>
      </rPr>
      <t>6</t>
    </r>
  </si>
  <si>
    <r>
      <t>Charge</t>
    </r>
    <r>
      <rPr>
        <b/>
        <vertAlign val="superscript"/>
        <sz val="8"/>
        <rFont val="Arial"/>
        <family val="2"/>
      </rPr>
      <t>2</t>
    </r>
  </si>
  <si>
    <t>2.  Monthly Forecast Cost of Gas includes 0.151¢/therm Core Brokerage Fee, monthly PGA adjustment, and sales related Carrying Cost of Storage Inventory.</t>
  </si>
  <si>
    <r>
      <t>GN-10</t>
    </r>
    <r>
      <rPr>
        <b/>
        <vertAlign val="superscript"/>
        <sz val="8"/>
        <rFont val="Arial"/>
        <family val="2"/>
      </rPr>
      <t>3</t>
    </r>
  </si>
  <si>
    <r>
      <t>GT-10</t>
    </r>
    <r>
      <rPr>
        <b/>
        <vertAlign val="superscript"/>
        <sz val="8"/>
        <rFont val="Arial"/>
        <family val="2"/>
      </rPr>
      <t>3</t>
    </r>
  </si>
  <si>
    <r>
      <t>Svc for C&amp;I</t>
    </r>
    <r>
      <rPr>
        <b/>
        <vertAlign val="superscript"/>
        <sz val="8"/>
        <rFont val="Arial"/>
        <family val="2"/>
      </rPr>
      <t>4</t>
    </r>
  </si>
  <si>
    <r>
      <t>tioning Svc for C&amp;I</t>
    </r>
    <r>
      <rPr>
        <b/>
        <vertAlign val="superscript"/>
        <sz val="8"/>
        <rFont val="Arial"/>
        <family val="2"/>
      </rPr>
      <t>4</t>
    </r>
  </si>
  <si>
    <r>
      <t>G-NGC</t>
    </r>
    <r>
      <rPr>
        <b/>
        <vertAlign val="superscript"/>
        <sz val="8"/>
        <rFont val="Arial"/>
        <family val="2"/>
      </rPr>
      <t>5</t>
    </r>
  </si>
  <si>
    <t>3.  Available only to non-residential core customers for high-efficiency gas air conditioning equipment.</t>
  </si>
  <si>
    <t>5.  NGV transmission rates include a 2.092 cents per therm discount approved by Res. G-3380 effective October 1, 2005.</t>
  </si>
  <si>
    <t>1.  CAT Transmission Charges, excluding NGV, include a 2.638 cents per therm credit to amortize an over collection in the FERC Settlement Proceeds</t>
  </si>
  <si>
    <t xml:space="preserve">     Memorandum Account during 2011 as authorized in Advice No. 4156-A approved on December 21, 2010.  </t>
  </si>
  <si>
    <t>4.  G-NGC rate includes a 91.613 cents per therm Compression Surcharge approved by Res. G-3380 effective October 1, 2005 and revised in 2009 BCAP.</t>
  </si>
  <si>
    <t xml:space="preserve">1.  Per Advice No. 4167, effective 1/1/12, Transmission includes a surcharge of 0.065 cents on transportation rates to fund the California Solar Initiative Thermal Program (CSI-TP). </t>
  </si>
  <si>
    <t>2.  CAT Transmission Charges, excluding NGV, include a 4.382 cents per therm charge to amortize an under collection in the FERC Settlement Proceeds</t>
  </si>
  <si>
    <t xml:space="preserve">     Memorandum Account during 2012 as authorized in Advice No. 4287 approved on December 9, 2011.  </t>
  </si>
  <si>
    <t>3.  Monthly Forecast Cost of Gas includes 0.151¢/therm Core Brokerage Fee, monthly PGA adjustment, and sales related Carrying Cost of Storage Inventory.</t>
  </si>
  <si>
    <t xml:space="preserve">4.  Service provided under the eliminated GN-10V or GT-10V rate (pursuant to the SoCalGas-Vernon Stipulation and Settlement Agreement approved by D.96-09-104) shall, </t>
  </si>
  <si>
    <t xml:space="preserve">     effective on and after August 1, 2010, be provided at the existing GN-10 or GT-10 rate as approved in Advice No. 4132 on August 1, 2010. </t>
  </si>
  <si>
    <t>5.  The Transportation Charge Adjustment is applicable to CARE and Constitutionally exempt customers, which are excluded from funding the CSI-TP.</t>
  </si>
  <si>
    <t>6.  Available only to non-residential core customers for high-efficiency gas air conditioning equipment.</t>
  </si>
  <si>
    <t>7.  NGV transmission rates include a 2.092 cents per therm discount approved by Res. G-3380 effective October 1, 2005.</t>
  </si>
  <si>
    <t>8.  G-NGC rate includes a 91.613 cents per therm Compression Surcharge approved by Res. G-3380 effective October 1, 2005 and revised in 2009 BCAP.</t>
  </si>
  <si>
    <t>G-NGC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</si>
</sst>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0.000;\(00.000\)"/>
    <numFmt numFmtId="168" formatCode="0.000"/>
    <numFmt numFmtId="169" formatCode="#,##0.000"/>
    <numFmt numFmtId="170" formatCode="m/d/yy"/>
    <numFmt numFmtId="171" formatCode="#,##0.000_);\(#,##0.000\)"/>
    <numFmt numFmtId="172" formatCode=".00000"/>
    <numFmt numFmtId="173" formatCode="0.0"/>
    <numFmt numFmtId="174" formatCode="_(* #,##0.00000_);_(* \(#,##0.00000\);_(* &quot;-&quot;??_);_(@_)"/>
    <numFmt numFmtId="175" formatCode="_(* #,##0.000_);_(* \(#,##0.000\);_(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7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17" fontId="3" fillId="33" borderId="13" xfId="0" applyNumberFormat="1" applyFont="1" applyFill="1" applyBorder="1" applyAlignment="1" quotePrefix="1">
      <alignment horizontal="centerContinuous"/>
    </xf>
    <xf numFmtId="17" fontId="3" fillId="33" borderId="0" xfId="0" applyNumberFormat="1" applyFont="1" applyFill="1" applyBorder="1" applyAlignment="1" quotePrefix="1">
      <alignment horizontal="centerContinuous"/>
    </xf>
    <xf numFmtId="17" fontId="3" fillId="33" borderId="0" xfId="0" applyNumberFormat="1" applyFont="1" applyFill="1" applyBorder="1" applyAlignment="1">
      <alignment horizontal="centerContinuous"/>
    </xf>
    <xf numFmtId="17" fontId="3" fillId="33" borderId="14" xfId="0" applyNumberFormat="1" applyFont="1" applyFill="1" applyBorder="1" applyAlignment="1" quotePrefix="1">
      <alignment horizontal="centerContinuous"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4" fontId="4" fillId="33" borderId="0" xfId="0" applyNumberFormat="1" applyFont="1" applyFill="1" applyBorder="1" applyAlignment="1" quotePrefix="1">
      <alignment horizontal="center"/>
    </xf>
    <xf numFmtId="0" fontId="4" fillId="0" borderId="12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5" fontId="7" fillId="0" borderId="15" xfId="0" applyNumberFormat="1" applyFont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14" xfId="0" applyFont="1" applyBorder="1" applyAlignment="1">
      <alignment horizontal="right"/>
    </xf>
    <xf numFmtId="165" fontId="8" fillId="0" borderId="16" xfId="0" applyNumberFormat="1" applyFont="1" applyBorder="1" applyAlignment="1">
      <alignment/>
    </xf>
    <xf numFmtId="165" fontId="8" fillId="0" borderId="16" xfId="0" applyNumberFormat="1" applyFont="1" applyFill="1" applyBorder="1" applyAlignment="1">
      <alignment/>
    </xf>
    <xf numFmtId="165" fontId="1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165" fontId="8" fillId="0" borderId="20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167" fontId="8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5" fontId="8" fillId="0" borderId="20" xfId="0" applyNumberFormat="1" applyFont="1" applyFill="1" applyBorder="1" applyAlignment="1">
      <alignment/>
    </xf>
    <xf numFmtId="165" fontId="8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4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4" fontId="4" fillId="33" borderId="18" xfId="0" applyNumberFormat="1" applyFont="1" applyFill="1" applyBorder="1" applyAlignment="1" quotePrefix="1">
      <alignment horizontal="center"/>
    </xf>
    <xf numFmtId="14" fontId="4" fillId="33" borderId="18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10" fillId="0" borderId="0" xfId="0" applyFont="1" applyFill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 quotePrefix="1">
      <alignment/>
    </xf>
    <xf numFmtId="0" fontId="11" fillId="0" borderId="1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7" fontId="3" fillId="0" borderId="18" xfId="0" applyNumberFormat="1" applyFont="1" applyFill="1" applyBorder="1" applyAlignment="1" quotePrefix="1">
      <alignment horizontal="centerContinuous"/>
    </xf>
    <xf numFmtId="17" fontId="3" fillId="0" borderId="0" xfId="0" applyNumberFormat="1" applyFont="1" applyFill="1" applyBorder="1" applyAlignment="1" quotePrefix="1">
      <alignment horizontal="centerContinuous"/>
    </xf>
    <xf numFmtId="0" fontId="4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Continuous"/>
    </xf>
    <xf numFmtId="164" fontId="4" fillId="0" borderId="22" xfId="0" applyNumberFormat="1" applyFont="1" applyBorder="1" applyAlignment="1">
      <alignment horizontal="centerContinuous"/>
    </xf>
    <xf numFmtId="164" fontId="4" fillId="0" borderId="23" xfId="0" applyNumberFormat="1" applyFont="1" applyBorder="1" applyAlignment="1">
      <alignment horizontal="centerContinuous"/>
    </xf>
    <xf numFmtId="170" fontId="7" fillId="0" borderId="20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14" fontId="4" fillId="33" borderId="21" xfId="0" applyNumberFormat="1" applyFont="1" applyFill="1" applyBorder="1" applyAlignment="1" quotePrefix="1">
      <alignment horizontal="center"/>
    </xf>
    <xf numFmtId="14" fontId="4" fillId="33" borderId="24" xfId="0" applyNumberFormat="1" applyFont="1" applyFill="1" applyBorder="1" applyAlignment="1" quotePrefix="1">
      <alignment horizontal="center"/>
    </xf>
    <xf numFmtId="0" fontId="1" fillId="33" borderId="13" xfId="0" applyFont="1" applyFill="1" applyBorder="1" applyAlignment="1">
      <alignment/>
    </xf>
    <xf numFmtId="165" fontId="1" fillId="0" borderId="13" xfId="0" applyNumberFormat="1" applyFont="1" applyBorder="1" applyAlignment="1">
      <alignment/>
    </xf>
    <xf numFmtId="9" fontId="0" fillId="0" borderId="0" xfId="6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4" fontId="1" fillId="33" borderId="14" xfId="0" applyNumberFormat="1" applyFont="1" applyFill="1" applyBorder="1" applyAlignment="1">
      <alignment/>
    </xf>
    <xf numFmtId="14" fontId="4" fillId="33" borderId="14" xfId="0" applyNumberFormat="1" applyFont="1" applyFill="1" applyBorder="1" applyAlignment="1" quotePrefix="1">
      <alignment horizontal="center"/>
    </xf>
    <xf numFmtId="14" fontId="4" fillId="33" borderId="19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10" fontId="0" fillId="0" borderId="0" xfId="60" applyNumberFormat="1" applyFont="1" applyAlignment="1">
      <alignment/>
    </xf>
    <xf numFmtId="0" fontId="4" fillId="0" borderId="20" xfId="0" applyFont="1" applyBorder="1" applyAlignment="1">
      <alignment horizontal="right"/>
    </xf>
    <xf numFmtId="165" fontId="1" fillId="0" borderId="13" xfId="0" applyNumberFormat="1" applyFont="1" applyBorder="1" applyAlignment="1" quotePrefix="1">
      <alignment horizontal="center"/>
    </xf>
    <xf numFmtId="165" fontId="1" fillId="0" borderId="16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right"/>
    </xf>
    <xf numFmtId="167" fontId="8" fillId="33" borderId="22" xfId="0" applyNumberFormat="1" applyFont="1" applyFill="1" applyBorder="1" applyAlignment="1">
      <alignment/>
    </xf>
    <xf numFmtId="165" fontId="8" fillId="33" borderId="22" xfId="0" applyNumberFormat="1" applyFont="1" applyFill="1" applyBorder="1" applyAlignment="1">
      <alignment/>
    </xf>
    <xf numFmtId="0" fontId="4" fillId="0" borderId="15" xfId="0" applyFont="1" applyBorder="1" applyAlignment="1">
      <alignment horizontal="right"/>
    </xf>
    <xf numFmtId="165" fontId="1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6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66" fontId="1" fillId="33" borderId="22" xfId="61" applyNumberFormat="1" applyFont="1" applyFill="1" applyBorder="1" applyAlignment="1">
      <alignment/>
    </xf>
    <xf numFmtId="165" fontId="1" fillId="0" borderId="20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/>
    </xf>
    <xf numFmtId="166" fontId="1" fillId="33" borderId="0" xfId="61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 dec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I9" sqref="I9:I32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40878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47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40878</v>
      </c>
      <c r="J7" s="15"/>
      <c r="K7" s="27">
        <v>40848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49</v>
      </c>
      <c r="D9" s="30" t="s">
        <v>19</v>
      </c>
      <c r="E9" s="31"/>
      <c r="F9" s="32">
        <v>38.354</v>
      </c>
      <c r="G9" s="33">
        <v>50.73</v>
      </c>
      <c r="H9" s="110"/>
      <c r="I9" s="113">
        <f>F9+G9</f>
        <v>89.084</v>
      </c>
      <c r="J9" s="110"/>
      <c r="K9" s="113">
        <v>89.87800000000001</v>
      </c>
      <c r="L9" s="110"/>
      <c r="M9" s="113">
        <f>+I9-K9</f>
        <v>-0.7940000000000111</v>
      </c>
      <c r="N9" s="110"/>
      <c r="O9" s="114">
        <f>+I9/K9-1</f>
        <v>-0.00883419746767855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49</v>
      </c>
      <c r="D10" s="36" t="s">
        <v>21</v>
      </c>
      <c r="E10" s="31"/>
      <c r="F10" s="37">
        <f>+F9</f>
        <v>38.354</v>
      </c>
      <c r="G10" s="38">
        <v>25.615000000000002</v>
      </c>
      <c r="H10" s="110"/>
      <c r="I10" s="116">
        <f>F10+G10</f>
        <v>63.969</v>
      </c>
      <c r="J10" s="110"/>
      <c r="K10" s="116">
        <v>64.763</v>
      </c>
      <c r="L10" s="110"/>
      <c r="M10" s="116">
        <f>+I10-K10</f>
        <v>-0.794000000000004</v>
      </c>
      <c r="N10" s="110"/>
      <c r="O10" s="117">
        <f>+I10/K10-1</f>
        <v>-0.012260086777944212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49</v>
      </c>
      <c r="D11" s="36" t="s">
        <v>23</v>
      </c>
      <c r="E11" s="31"/>
      <c r="F11" s="37">
        <f>+F9</f>
        <v>38.354</v>
      </c>
      <c r="G11" s="38">
        <v>8.774999999999999</v>
      </c>
      <c r="H11" s="110"/>
      <c r="I11" s="116">
        <f>F11+G11</f>
        <v>47.129</v>
      </c>
      <c r="J11" s="110"/>
      <c r="K11" s="116">
        <v>47.92300000000001</v>
      </c>
      <c r="L11" s="110"/>
      <c r="M11" s="116">
        <f>+I11-K11</f>
        <v>-0.7940000000000111</v>
      </c>
      <c r="N11" s="110"/>
      <c r="O11" s="117">
        <f>+I11/K11-1</f>
        <v>-0.016568244892849138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50</v>
      </c>
      <c r="D14" s="36" t="s">
        <v>19</v>
      </c>
      <c r="E14" s="31"/>
      <c r="F14" s="37">
        <v>0</v>
      </c>
      <c r="G14" s="38">
        <v>48.092</v>
      </c>
      <c r="H14" s="110"/>
      <c r="I14" s="116">
        <f>F14+G14</f>
        <v>48.092</v>
      </c>
      <c r="J14" s="110"/>
      <c r="K14" s="116">
        <v>48.092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50</v>
      </c>
      <c r="D15" s="36" t="s">
        <v>21</v>
      </c>
      <c r="E15" s="31"/>
      <c r="F15" s="37">
        <v>0</v>
      </c>
      <c r="G15" s="38">
        <v>22.977</v>
      </c>
      <c r="H15" s="110"/>
      <c r="I15" s="116">
        <f>F15+G15</f>
        <v>22.977</v>
      </c>
      <c r="J15" s="110"/>
      <c r="K15" s="116">
        <v>22.977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50</v>
      </c>
      <c r="D16" s="36" t="s">
        <v>23</v>
      </c>
      <c r="E16" s="31"/>
      <c r="F16" s="37">
        <v>0</v>
      </c>
      <c r="G16" s="38">
        <v>6.137</v>
      </c>
      <c r="H16" s="110"/>
      <c r="I16" s="116">
        <f>F16+G16</f>
        <v>6.137</v>
      </c>
      <c r="J16" s="110"/>
      <c r="K16" s="116">
        <v>6.137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38.354</v>
      </c>
      <c r="G19" s="33">
        <v>4.24</v>
      </c>
      <c r="H19" s="110"/>
      <c r="I19" s="113">
        <f>F19+G19</f>
        <v>42.594</v>
      </c>
      <c r="J19" s="110"/>
      <c r="K19" s="113">
        <v>43.38800000000001</v>
      </c>
      <c r="L19" s="110"/>
      <c r="M19" s="113">
        <f>+I19-K19</f>
        <v>-0.7940000000000111</v>
      </c>
      <c r="N19" s="110"/>
      <c r="O19" s="114">
        <f>+I19/K19-1</f>
        <v>-0.018299990780861308</v>
      </c>
      <c r="P19" s="110"/>
      <c r="R19" s="60"/>
      <c r="Z19" s="115"/>
      <c r="AA19" s="35"/>
    </row>
    <row r="20" spans="1:27" ht="12.75">
      <c r="A20" s="12"/>
      <c r="B20" s="22" t="s">
        <v>51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1.602</v>
      </c>
      <c r="H22" s="110"/>
      <c r="I22" s="116">
        <f>F22+G22</f>
        <v>1.602</v>
      </c>
      <c r="J22" s="110"/>
      <c r="K22" s="116">
        <v>1.602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52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38.354</v>
      </c>
      <c r="G26" s="38">
        <v>5.975</v>
      </c>
      <c r="H26" s="110"/>
      <c r="I26" s="116">
        <f>F26+G26</f>
        <v>44.329</v>
      </c>
      <c r="J26" s="110"/>
      <c r="K26" s="116">
        <v>45.12300000000001</v>
      </c>
      <c r="L26" s="110"/>
      <c r="M26" s="116">
        <f>+I26-K26</f>
        <v>-0.7940000000000111</v>
      </c>
      <c r="N26" s="110"/>
      <c r="O26" s="117">
        <f>+I26/K26-1</f>
        <v>-0.017596347760565845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3.337</v>
      </c>
      <c r="H27" s="110"/>
      <c r="I27" s="116">
        <f>F27+G27</f>
        <v>3.337</v>
      </c>
      <c r="J27" s="110"/>
      <c r="K27" s="116">
        <v>3.337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38.354</v>
      </c>
      <c r="G30" s="33">
        <v>6.773</v>
      </c>
      <c r="H30" s="110"/>
      <c r="I30" s="113">
        <f>F30+G30</f>
        <v>45.126999999999995</v>
      </c>
      <c r="J30" s="110"/>
      <c r="K30" s="113">
        <v>45.92100000000001</v>
      </c>
      <c r="L30" s="110"/>
      <c r="M30" s="113">
        <f>+I30-K30</f>
        <v>-0.7940000000000111</v>
      </c>
      <c r="N30" s="110"/>
      <c r="O30" s="114">
        <f>+I30/K30-1</f>
        <v>-0.017290564229873295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53</v>
      </c>
      <c r="D31" s="36"/>
      <c r="E31" s="31"/>
      <c r="F31" s="37">
        <f>+F9</f>
        <v>38.354</v>
      </c>
      <c r="G31" s="38">
        <v>98.386</v>
      </c>
      <c r="H31" s="110"/>
      <c r="I31" s="116">
        <f>F31+G31</f>
        <v>136.74</v>
      </c>
      <c r="J31" s="110"/>
      <c r="K31" s="116">
        <v>137.534</v>
      </c>
      <c r="L31" s="110"/>
      <c r="M31" s="116">
        <f>+I31-K31</f>
        <v>-0.7939999999999827</v>
      </c>
      <c r="N31" s="110"/>
      <c r="O31" s="117">
        <f>+I31/K31-1</f>
        <v>-0.005773117919932402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6.773</v>
      </c>
      <c r="H32" s="110"/>
      <c r="I32" s="116">
        <f>F32+G32</f>
        <v>6.773</v>
      </c>
      <c r="J32" s="110"/>
      <c r="K32" s="116">
        <v>6.773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61" t="s">
        <v>56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57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48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54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61" t="s">
        <v>58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55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61"/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5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2:19" ht="12.75"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41122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41122</v>
      </c>
      <c r="J7" s="15"/>
      <c r="K7" s="27">
        <v>41091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33.479000000000006</v>
      </c>
      <c r="G9" s="33">
        <v>49.382</v>
      </c>
      <c r="H9" s="110"/>
      <c r="I9" s="113">
        <f>F9+G9</f>
        <v>82.861</v>
      </c>
      <c r="J9" s="110"/>
      <c r="K9" s="113">
        <v>80.988</v>
      </c>
      <c r="L9" s="110"/>
      <c r="M9" s="113">
        <f>+I9-K9</f>
        <v>1.8730000000000047</v>
      </c>
      <c r="N9" s="110"/>
      <c r="O9" s="114">
        <f>+I9/K9-1</f>
        <v>0.023126882995011755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33.479000000000006</v>
      </c>
      <c r="G10" s="38">
        <v>24.889</v>
      </c>
      <c r="H10" s="110"/>
      <c r="I10" s="116">
        <f>F10+G10</f>
        <v>58.36800000000001</v>
      </c>
      <c r="J10" s="110"/>
      <c r="K10" s="116">
        <v>56.495000000000005</v>
      </c>
      <c r="L10" s="110"/>
      <c r="M10" s="116">
        <f>+I10-K10</f>
        <v>1.8730000000000047</v>
      </c>
      <c r="N10" s="110"/>
      <c r="O10" s="117">
        <f>+I10/K10-1</f>
        <v>0.03315337640499161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33.479000000000006</v>
      </c>
      <c r="G11" s="38">
        <v>8.467</v>
      </c>
      <c r="H11" s="110"/>
      <c r="I11" s="116">
        <f>F11+G11</f>
        <v>41.946000000000005</v>
      </c>
      <c r="J11" s="110"/>
      <c r="K11" s="116">
        <v>40.073</v>
      </c>
      <c r="L11" s="110"/>
      <c r="M11" s="116">
        <f>+I11-K11</f>
        <v>1.8730000000000047</v>
      </c>
      <c r="N11" s="110"/>
      <c r="O11" s="117">
        <f>+I11/K11-1</f>
        <v>0.04673970004741368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33.479000000000006</v>
      </c>
      <c r="G19" s="33">
        <v>3.41</v>
      </c>
      <c r="H19" s="110"/>
      <c r="I19" s="113">
        <f>F19+G19</f>
        <v>36.88900000000001</v>
      </c>
      <c r="J19" s="110"/>
      <c r="K19" s="113">
        <v>35.016000000000005</v>
      </c>
      <c r="L19" s="110"/>
      <c r="M19" s="113">
        <f>+I19-K19</f>
        <v>1.8730000000000047</v>
      </c>
      <c r="N19" s="110"/>
      <c r="O19" s="114">
        <f>+I19/K19-1</f>
        <v>0.05348983321910006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33.479000000000006</v>
      </c>
      <c r="G26" s="38">
        <v>5.218</v>
      </c>
      <c r="H26" s="110"/>
      <c r="I26" s="116">
        <f>F26+G26</f>
        <v>38.697</v>
      </c>
      <c r="J26" s="110"/>
      <c r="K26" s="116">
        <v>36.824</v>
      </c>
      <c r="L26" s="110"/>
      <c r="M26" s="116">
        <f>+I26-K26</f>
        <v>1.8730000000000047</v>
      </c>
      <c r="N26" s="110"/>
      <c r="O26" s="117">
        <f>+I26/K26-1</f>
        <v>0.0508635672387574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33.479000000000006</v>
      </c>
      <c r="G30" s="33">
        <v>5.664</v>
      </c>
      <c r="H30" s="110"/>
      <c r="I30" s="113">
        <f>F30+G30</f>
        <v>39.14300000000001</v>
      </c>
      <c r="J30" s="110"/>
      <c r="K30" s="113">
        <v>37.27</v>
      </c>
      <c r="L30" s="110"/>
      <c r="M30" s="113">
        <f>+I30-K30</f>
        <v>1.8730000000000047</v>
      </c>
      <c r="N30" s="110"/>
      <c r="O30" s="114">
        <f>+I30/K30-1</f>
        <v>0.05025489669975869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33.479000000000006</v>
      </c>
      <c r="G31" s="38">
        <v>97.461</v>
      </c>
      <c r="H31" s="110"/>
      <c r="I31" s="116">
        <f>F31+G31</f>
        <v>130.94</v>
      </c>
      <c r="J31" s="110"/>
      <c r="K31" s="116">
        <v>129.067</v>
      </c>
      <c r="L31" s="110"/>
      <c r="M31" s="116">
        <f>+I31-K31</f>
        <v>1.8729999999999905</v>
      </c>
      <c r="N31" s="110"/>
      <c r="O31" s="117">
        <f>+I31/K31-1</f>
        <v>0.014511842686356635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41153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41153</v>
      </c>
      <c r="J7" s="15"/>
      <c r="K7" s="27">
        <v>41122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29.122000000000003</v>
      </c>
      <c r="G9" s="33">
        <v>49.382</v>
      </c>
      <c r="H9" s="110"/>
      <c r="I9" s="113">
        <f>F9+G9</f>
        <v>78.504</v>
      </c>
      <c r="J9" s="110"/>
      <c r="K9" s="113">
        <v>82.861</v>
      </c>
      <c r="L9" s="110"/>
      <c r="M9" s="113">
        <f>+I9-K9</f>
        <v>-4.356999999999999</v>
      </c>
      <c r="N9" s="110"/>
      <c r="O9" s="114">
        <f>+I9/K9-1</f>
        <v>-0.05258203497423397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29.122000000000003</v>
      </c>
      <c r="G10" s="38">
        <v>24.889</v>
      </c>
      <c r="H10" s="110"/>
      <c r="I10" s="116">
        <f>F10+G10</f>
        <v>54.011</v>
      </c>
      <c r="J10" s="110"/>
      <c r="K10" s="116">
        <v>58.36800000000001</v>
      </c>
      <c r="L10" s="110"/>
      <c r="M10" s="116">
        <f>+I10-K10</f>
        <v>-4.357000000000006</v>
      </c>
      <c r="N10" s="110"/>
      <c r="O10" s="117">
        <f>+I10/K10-1</f>
        <v>-0.07464706688596501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29.122000000000003</v>
      </c>
      <c r="G11" s="38">
        <v>8.467</v>
      </c>
      <c r="H11" s="110"/>
      <c r="I11" s="116">
        <f>F11+G11</f>
        <v>37.589000000000006</v>
      </c>
      <c r="J11" s="110"/>
      <c r="K11" s="116">
        <v>41.946000000000005</v>
      </c>
      <c r="L11" s="110"/>
      <c r="M11" s="116">
        <f>+I11-K11</f>
        <v>-4.356999999999999</v>
      </c>
      <c r="N11" s="110"/>
      <c r="O11" s="117">
        <f>+I11/K11-1</f>
        <v>-0.1038716444953035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29.122000000000003</v>
      </c>
      <c r="G19" s="33">
        <v>3.41</v>
      </c>
      <c r="H19" s="110"/>
      <c r="I19" s="113">
        <f>F19+G19</f>
        <v>32.532000000000004</v>
      </c>
      <c r="J19" s="110"/>
      <c r="K19" s="113">
        <v>36.88900000000001</v>
      </c>
      <c r="L19" s="110"/>
      <c r="M19" s="113">
        <f>+I19-K19</f>
        <v>-4.357000000000006</v>
      </c>
      <c r="N19" s="110"/>
      <c r="O19" s="114">
        <f>+I19/K19-1</f>
        <v>-0.1181110900268374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29.122000000000003</v>
      </c>
      <c r="G26" s="38">
        <v>5.218</v>
      </c>
      <c r="H26" s="110"/>
      <c r="I26" s="116">
        <f>F26+G26</f>
        <v>34.34</v>
      </c>
      <c r="J26" s="110"/>
      <c r="K26" s="116">
        <v>38.697</v>
      </c>
      <c r="L26" s="110"/>
      <c r="M26" s="116">
        <f>+I26-K26</f>
        <v>-4.356999999999999</v>
      </c>
      <c r="N26" s="110"/>
      <c r="O26" s="117">
        <f>+I26/K26-1</f>
        <v>-0.11259270744502159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29.122000000000003</v>
      </c>
      <c r="G30" s="33">
        <v>5.664</v>
      </c>
      <c r="H30" s="110"/>
      <c r="I30" s="113">
        <f>F30+G30</f>
        <v>34.786</v>
      </c>
      <c r="J30" s="110"/>
      <c r="K30" s="113">
        <v>39.14300000000001</v>
      </c>
      <c r="L30" s="110"/>
      <c r="M30" s="113">
        <f>+I30-K30</f>
        <v>-4.357000000000006</v>
      </c>
      <c r="N30" s="110"/>
      <c r="O30" s="114">
        <f>+I30/K30-1</f>
        <v>-0.11130981273790985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29.122000000000003</v>
      </c>
      <c r="G31" s="38">
        <v>97.461</v>
      </c>
      <c r="H31" s="110"/>
      <c r="I31" s="116">
        <f>F31+G31</f>
        <v>126.583</v>
      </c>
      <c r="J31" s="110"/>
      <c r="K31" s="116">
        <v>130.94</v>
      </c>
      <c r="L31" s="110"/>
      <c r="M31" s="116">
        <f>+I31-K31</f>
        <v>-4.356999999999999</v>
      </c>
      <c r="N31" s="110"/>
      <c r="O31" s="117">
        <f>+I31/K31-1</f>
        <v>-0.03327478234305792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41183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41183</v>
      </c>
      <c r="J7" s="15"/>
      <c r="K7" s="27">
        <v>41153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31.542000000000005</v>
      </c>
      <c r="G9" s="33">
        <v>49.382</v>
      </c>
      <c r="H9" s="110"/>
      <c r="I9" s="113">
        <f>F9+G9</f>
        <v>80.924</v>
      </c>
      <c r="J9" s="110"/>
      <c r="K9" s="113">
        <v>78.504</v>
      </c>
      <c r="L9" s="110"/>
      <c r="M9" s="113">
        <f>+I9-K9</f>
        <v>2.4200000000000017</v>
      </c>
      <c r="N9" s="110"/>
      <c r="O9" s="114">
        <f>+I9/K9-1</f>
        <v>0.030826454702945094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31.542000000000005</v>
      </c>
      <c r="G10" s="38">
        <v>24.889</v>
      </c>
      <c r="H10" s="110"/>
      <c r="I10" s="116">
        <f>F10+G10</f>
        <v>56.431000000000004</v>
      </c>
      <c r="J10" s="110"/>
      <c r="K10" s="116">
        <v>54.011</v>
      </c>
      <c r="L10" s="110"/>
      <c r="M10" s="116">
        <f>+I10-K10</f>
        <v>2.4200000000000017</v>
      </c>
      <c r="N10" s="110"/>
      <c r="O10" s="117">
        <f>+I10/K10-1</f>
        <v>0.044805687730277155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31.542000000000005</v>
      </c>
      <c r="G11" s="38">
        <v>8.467</v>
      </c>
      <c r="H11" s="110"/>
      <c r="I11" s="116">
        <f>F11+G11</f>
        <v>40.00900000000001</v>
      </c>
      <c r="J11" s="110"/>
      <c r="K11" s="116">
        <v>37.589000000000006</v>
      </c>
      <c r="L11" s="110"/>
      <c r="M11" s="116">
        <f>+I11-K11</f>
        <v>2.4200000000000017</v>
      </c>
      <c r="N11" s="110"/>
      <c r="O11" s="117">
        <f>+I11/K11-1</f>
        <v>0.06438053685918765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31.542000000000005</v>
      </c>
      <c r="G19" s="33">
        <v>3.41</v>
      </c>
      <c r="H19" s="110"/>
      <c r="I19" s="113">
        <f>F19+G19</f>
        <v>34.952000000000005</v>
      </c>
      <c r="J19" s="110"/>
      <c r="K19" s="113">
        <v>32.532000000000004</v>
      </c>
      <c r="L19" s="110"/>
      <c r="M19" s="113">
        <f>+I19-K19</f>
        <v>2.4200000000000017</v>
      </c>
      <c r="N19" s="110"/>
      <c r="O19" s="114">
        <f>+I19/K19-1</f>
        <v>0.07438829460223784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31.542000000000005</v>
      </c>
      <c r="G26" s="38">
        <v>5.218</v>
      </c>
      <c r="H26" s="110"/>
      <c r="I26" s="116">
        <f>F26+G26</f>
        <v>36.760000000000005</v>
      </c>
      <c r="J26" s="110"/>
      <c r="K26" s="116">
        <v>34.34</v>
      </c>
      <c r="L26" s="110"/>
      <c r="M26" s="116">
        <f>+I26-K26</f>
        <v>2.4200000000000017</v>
      </c>
      <c r="N26" s="110"/>
      <c r="O26" s="117">
        <f>+I26/K26-1</f>
        <v>0.07047175305765885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31.542000000000005</v>
      </c>
      <c r="G30" s="33">
        <v>5.664</v>
      </c>
      <c r="H30" s="110"/>
      <c r="I30" s="113">
        <f>F30+G30</f>
        <v>37.206</v>
      </c>
      <c r="J30" s="110"/>
      <c r="K30" s="113">
        <v>34.786</v>
      </c>
      <c r="L30" s="110"/>
      <c r="M30" s="113">
        <f>+I30-K30</f>
        <v>2.4200000000000017</v>
      </c>
      <c r="N30" s="110"/>
      <c r="O30" s="114">
        <f>+I30/K30-1</f>
        <v>0.06956821709883299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31.542000000000005</v>
      </c>
      <c r="G31" s="38">
        <v>97.461</v>
      </c>
      <c r="H31" s="110"/>
      <c r="I31" s="116">
        <f>F31+G31</f>
        <v>129.00300000000001</v>
      </c>
      <c r="J31" s="110"/>
      <c r="K31" s="116">
        <v>126.583</v>
      </c>
      <c r="L31" s="110"/>
      <c r="M31" s="116">
        <f>+I31-K31</f>
        <v>2.420000000000016</v>
      </c>
      <c r="N31" s="110"/>
      <c r="O31" s="117">
        <f>+I31/K31-1</f>
        <v>0.019117891028021194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41214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41214</v>
      </c>
      <c r="J7" s="15"/>
      <c r="K7" s="27">
        <v>41183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35.831</v>
      </c>
      <c r="G9" s="33">
        <v>49.382</v>
      </c>
      <c r="H9" s="110"/>
      <c r="I9" s="113">
        <f>F9+G9</f>
        <v>85.213</v>
      </c>
      <c r="J9" s="110"/>
      <c r="K9" s="113">
        <v>80.924</v>
      </c>
      <c r="L9" s="110"/>
      <c r="M9" s="113">
        <f>+I9-K9</f>
        <v>4.288999999999987</v>
      </c>
      <c r="N9" s="110"/>
      <c r="O9" s="114">
        <f>+I9/K9-1</f>
        <v>0.05300034600365766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35.831</v>
      </c>
      <c r="G10" s="38">
        <v>24.889</v>
      </c>
      <c r="H10" s="110"/>
      <c r="I10" s="116">
        <f>F10+G10</f>
        <v>60.72</v>
      </c>
      <c r="J10" s="110"/>
      <c r="K10" s="116">
        <v>56.431000000000004</v>
      </c>
      <c r="L10" s="110"/>
      <c r="M10" s="116">
        <f>+I10-K10</f>
        <v>4.288999999999994</v>
      </c>
      <c r="N10" s="110"/>
      <c r="O10" s="117">
        <f>+I10/K10-1</f>
        <v>0.07600432386454248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35.831</v>
      </c>
      <c r="G11" s="38">
        <v>8.467</v>
      </c>
      <c r="H11" s="110"/>
      <c r="I11" s="116">
        <f>F11+G11</f>
        <v>44.298</v>
      </c>
      <c r="J11" s="110"/>
      <c r="K11" s="116">
        <v>40.00900000000001</v>
      </c>
      <c r="L11" s="110"/>
      <c r="M11" s="116">
        <f>+I11-K11</f>
        <v>4.288999999999994</v>
      </c>
      <c r="N11" s="110"/>
      <c r="O11" s="117">
        <f>+I11/K11-1</f>
        <v>0.10720087980204429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35.831</v>
      </c>
      <c r="G19" s="33">
        <v>3.41</v>
      </c>
      <c r="H19" s="110"/>
      <c r="I19" s="113">
        <f>F19+G19</f>
        <v>39.241</v>
      </c>
      <c r="J19" s="110"/>
      <c r="K19" s="113">
        <v>34.952000000000005</v>
      </c>
      <c r="L19" s="110"/>
      <c r="M19" s="113">
        <f>+I19-K19</f>
        <v>4.288999999999994</v>
      </c>
      <c r="N19" s="110"/>
      <c r="O19" s="114">
        <f>+I19/K19-1</f>
        <v>0.12271114671549532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35.831</v>
      </c>
      <c r="G26" s="38">
        <v>5.218</v>
      </c>
      <c r="H26" s="110"/>
      <c r="I26" s="116">
        <f>F26+G26</f>
        <v>41.04900000000001</v>
      </c>
      <c r="J26" s="110"/>
      <c r="K26" s="116">
        <v>36.760000000000005</v>
      </c>
      <c r="L26" s="110"/>
      <c r="M26" s="116">
        <f>+I26-K26</f>
        <v>4.2890000000000015</v>
      </c>
      <c r="N26" s="110"/>
      <c r="O26" s="117">
        <f>+I26/K26-1</f>
        <v>0.11667573449401525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35.831</v>
      </c>
      <c r="G30" s="33">
        <v>5.664</v>
      </c>
      <c r="H30" s="110"/>
      <c r="I30" s="113">
        <f>F30+G30</f>
        <v>41.495000000000005</v>
      </c>
      <c r="J30" s="110"/>
      <c r="K30" s="113">
        <v>37.206</v>
      </c>
      <c r="L30" s="110"/>
      <c r="M30" s="113">
        <f>+I30-K30</f>
        <v>4.2890000000000015</v>
      </c>
      <c r="N30" s="110"/>
      <c r="O30" s="114">
        <f>+I30/K30-1</f>
        <v>0.11527710584314366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35.831</v>
      </c>
      <c r="G31" s="38">
        <v>97.461</v>
      </c>
      <c r="H31" s="110"/>
      <c r="I31" s="116">
        <f>F31+G31</f>
        <v>133.292</v>
      </c>
      <c r="J31" s="110"/>
      <c r="K31" s="116">
        <v>129.00300000000001</v>
      </c>
      <c r="L31" s="110"/>
      <c r="M31" s="116">
        <f>+I31-K31</f>
        <v>4.288999999999987</v>
      </c>
      <c r="N31" s="110"/>
      <c r="O31" s="117">
        <f>+I31/K31-1</f>
        <v>0.03324728882274042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41244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41244</v>
      </c>
      <c r="J7" s="15"/>
      <c r="K7" s="27">
        <v>41214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40.358000000000004</v>
      </c>
      <c r="G9" s="33">
        <v>49.382</v>
      </c>
      <c r="H9" s="110"/>
      <c r="I9" s="113">
        <f>F9+G9</f>
        <v>89.74000000000001</v>
      </c>
      <c r="J9" s="110"/>
      <c r="K9" s="113">
        <v>85.213</v>
      </c>
      <c r="L9" s="110"/>
      <c r="M9" s="113">
        <f>+I9-K9</f>
        <v>4.527000000000015</v>
      </c>
      <c r="N9" s="110"/>
      <c r="O9" s="114">
        <f>+I9/K9-1</f>
        <v>0.05312569678335488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40.358000000000004</v>
      </c>
      <c r="G10" s="38">
        <v>24.889</v>
      </c>
      <c r="H10" s="110"/>
      <c r="I10" s="116">
        <f>F10+G10</f>
        <v>65.247</v>
      </c>
      <c r="J10" s="110"/>
      <c r="K10" s="116">
        <v>60.72</v>
      </c>
      <c r="L10" s="110"/>
      <c r="M10" s="116">
        <f>+I10-K10</f>
        <v>4.527000000000001</v>
      </c>
      <c r="N10" s="110"/>
      <c r="O10" s="117">
        <f>+I10/K10-1</f>
        <v>0.07455533596837949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40.358000000000004</v>
      </c>
      <c r="G11" s="38">
        <v>8.467</v>
      </c>
      <c r="H11" s="110"/>
      <c r="I11" s="116">
        <f>F11+G11</f>
        <v>48.825</v>
      </c>
      <c r="J11" s="110"/>
      <c r="K11" s="116">
        <v>44.298</v>
      </c>
      <c r="L11" s="110"/>
      <c r="M11" s="116">
        <f>+I11-K11</f>
        <v>4.527000000000001</v>
      </c>
      <c r="N11" s="110"/>
      <c r="O11" s="117">
        <f>+I11/K11-1</f>
        <v>0.1021942299878098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40.358000000000004</v>
      </c>
      <c r="G19" s="33">
        <v>3.41</v>
      </c>
      <c r="H19" s="110"/>
      <c r="I19" s="113">
        <f>F19+G19</f>
        <v>43.768</v>
      </c>
      <c r="J19" s="110"/>
      <c r="K19" s="113">
        <v>39.241</v>
      </c>
      <c r="L19" s="110"/>
      <c r="M19" s="113">
        <f>+I19-K19</f>
        <v>4.527000000000001</v>
      </c>
      <c r="N19" s="110"/>
      <c r="O19" s="114">
        <f>+I19/K19-1</f>
        <v>0.11536403251701022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40.358000000000004</v>
      </c>
      <c r="G26" s="38">
        <v>5.218</v>
      </c>
      <c r="H26" s="110"/>
      <c r="I26" s="116">
        <f>F26+G26</f>
        <v>45.57600000000001</v>
      </c>
      <c r="J26" s="110"/>
      <c r="K26" s="116">
        <v>41.04900000000001</v>
      </c>
      <c r="L26" s="110"/>
      <c r="M26" s="116">
        <f>+I26-K26</f>
        <v>4.527000000000001</v>
      </c>
      <c r="N26" s="110"/>
      <c r="O26" s="117">
        <f>+I26/K26-1</f>
        <v>0.11028283271212458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40.358000000000004</v>
      </c>
      <c r="G30" s="33">
        <v>5.664</v>
      </c>
      <c r="H30" s="110"/>
      <c r="I30" s="113">
        <f>F30+G30</f>
        <v>46.022000000000006</v>
      </c>
      <c r="J30" s="110"/>
      <c r="K30" s="113">
        <v>41.495000000000005</v>
      </c>
      <c r="L30" s="110"/>
      <c r="M30" s="113">
        <f>+I30-K30</f>
        <v>4.527000000000001</v>
      </c>
      <c r="N30" s="110"/>
      <c r="O30" s="114">
        <f>+I30/K30-1</f>
        <v>0.109097481624292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40.358000000000004</v>
      </c>
      <c r="G31" s="38">
        <v>97.461</v>
      </c>
      <c r="H31" s="110"/>
      <c r="I31" s="116">
        <f>F31+G31</f>
        <v>137.81900000000002</v>
      </c>
      <c r="J31" s="110"/>
      <c r="K31" s="116">
        <v>133.292</v>
      </c>
      <c r="L31" s="110"/>
      <c r="M31" s="116">
        <f>+I31-K31</f>
        <v>4.527000000000015</v>
      </c>
      <c r="N31" s="110"/>
      <c r="O31" s="117">
        <f>+I31/K31-1</f>
        <v>0.03396302853884725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1.1484375" style="0" customWidth="1"/>
    <col min="2" max="2" width="22.28125" style="0" customWidth="1"/>
    <col min="3" max="3" width="10.421875" style="0" customWidth="1"/>
    <col min="4" max="4" width="9.7109375" style="92" customWidth="1"/>
    <col min="5" max="5" width="0.9921875" style="0" customWidth="1"/>
    <col min="18" max="20" width="10.140625" style="0" customWidth="1"/>
  </cols>
  <sheetData>
    <row r="1" spans="1:22" ht="13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"/>
      <c r="S1" s="4"/>
      <c r="T1" s="4"/>
      <c r="U1" s="4"/>
      <c r="V1" s="4"/>
    </row>
    <row r="2" spans="1:22" ht="15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"/>
      <c r="S2" s="4"/>
      <c r="T2" s="4"/>
      <c r="U2" s="4"/>
      <c r="V2" s="4"/>
    </row>
    <row r="3" spans="1:22" ht="13.5" customHeight="1">
      <c r="A3" s="66">
        <v>2012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4"/>
      <c r="S3" s="4"/>
      <c r="T3" s="4"/>
      <c r="U3" s="4"/>
      <c r="V3" s="4"/>
    </row>
    <row r="4" spans="1:22" ht="8.25" customHeight="1">
      <c r="A4" s="68"/>
      <c r="B4" s="69"/>
      <c r="C4" s="70"/>
      <c r="D4" s="70"/>
      <c r="E4" s="71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4"/>
      <c r="S4" s="4"/>
      <c r="T4" s="4"/>
      <c r="U4" s="4"/>
      <c r="V4" s="4"/>
    </row>
    <row r="5" spans="1:22" ht="6" customHeight="1">
      <c r="A5" s="68"/>
      <c r="B5" s="69"/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4"/>
      <c r="S5" s="4"/>
      <c r="T5" s="4"/>
      <c r="U5" s="4"/>
      <c r="V5" s="4"/>
    </row>
    <row r="6" spans="1:17" ht="12.75">
      <c r="A6" s="12"/>
      <c r="B6" s="18" t="s">
        <v>7</v>
      </c>
      <c r="C6" s="19"/>
      <c r="D6" s="75" t="s">
        <v>9</v>
      </c>
      <c r="E6" s="76"/>
      <c r="F6" s="77" t="s">
        <v>43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ht="11.25" customHeight="1">
      <c r="A7" s="12"/>
      <c r="B7" s="23" t="s">
        <v>13</v>
      </c>
      <c r="C7" s="24"/>
      <c r="D7" s="25" t="s">
        <v>14</v>
      </c>
      <c r="E7" s="15"/>
      <c r="F7" s="80">
        <v>40909</v>
      </c>
      <c r="G7" s="80">
        <v>40940</v>
      </c>
      <c r="H7" s="80">
        <v>40969</v>
      </c>
      <c r="I7" s="80">
        <v>41000</v>
      </c>
      <c r="J7" s="80">
        <v>41030</v>
      </c>
      <c r="K7" s="80">
        <v>41061</v>
      </c>
      <c r="L7" s="80">
        <v>41091</v>
      </c>
      <c r="M7" s="80">
        <v>41122</v>
      </c>
      <c r="N7" s="80">
        <v>41153</v>
      </c>
      <c r="O7" s="80">
        <v>41183</v>
      </c>
      <c r="P7" s="80">
        <v>41214</v>
      </c>
      <c r="Q7" s="80">
        <v>41244</v>
      </c>
    </row>
    <row r="8" spans="1:17" ht="6" customHeight="1">
      <c r="A8" s="12"/>
      <c r="B8" s="15"/>
      <c r="C8" s="15"/>
      <c r="D8" s="15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1:17" ht="10.5" customHeight="1">
      <c r="A9" s="12"/>
      <c r="B9" s="17" t="s">
        <v>17</v>
      </c>
      <c r="C9" s="30" t="s">
        <v>18</v>
      </c>
      <c r="D9" s="30" t="s">
        <v>19</v>
      </c>
      <c r="E9" s="84"/>
      <c r="F9" s="85">
        <v>85.34200000000001</v>
      </c>
      <c r="G9" s="85">
        <v>79.05199999999999</v>
      </c>
      <c r="H9" s="85">
        <v>79.107</v>
      </c>
      <c r="I9" s="85">
        <v>74.484</v>
      </c>
      <c r="J9" s="85">
        <v>73.779</v>
      </c>
      <c r="K9" s="85">
        <v>81.11500000000001</v>
      </c>
      <c r="L9" s="85">
        <v>80.988</v>
      </c>
      <c r="M9" s="85">
        <v>82.861</v>
      </c>
      <c r="N9" s="34">
        <v>78.504</v>
      </c>
      <c r="O9" s="85">
        <v>80.924</v>
      </c>
      <c r="P9" s="113">
        <f>M9+N9</f>
        <v>161.365</v>
      </c>
      <c r="Q9" s="39">
        <v>89.74000000000001</v>
      </c>
    </row>
    <row r="10" spans="1:29" ht="12.75">
      <c r="A10" s="12"/>
      <c r="B10" s="22" t="s">
        <v>20</v>
      </c>
      <c r="C10" s="36" t="s">
        <v>18</v>
      </c>
      <c r="D10" s="36" t="s">
        <v>21</v>
      </c>
      <c r="E10" s="81"/>
      <c r="F10" s="85">
        <v>60.849000000000004</v>
      </c>
      <c r="G10" s="85">
        <v>54.559</v>
      </c>
      <c r="H10" s="85">
        <v>54.614</v>
      </c>
      <c r="I10" s="85">
        <v>49.991</v>
      </c>
      <c r="J10" s="85">
        <v>49.286</v>
      </c>
      <c r="K10" s="85">
        <v>56.622</v>
      </c>
      <c r="L10" s="85">
        <v>56.495000000000005</v>
      </c>
      <c r="M10" s="85">
        <v>58.36800000000001</v>
      </c>
      <c r="N10" s="39">
        <v>54.011</v>
      </c>
      <c r="O10" s="85">
        <v>56.431000000000004</v>
      </c>
      <c r="P10" s="116">
        <f>M10+N10</f>
        <v>112.37900000000002</v>
      </c>
      <c r="Q10" s="39">
        <v>65.247</v>
      </c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1:29" ht="12.75">
      <c r="A11" s="12"/>
      <c r="B11" s="22" t="s">
        <v>22</v>
      </c>
      <c r="C11" s="36" t="s">
        <v>18</v>
      </c>
      <c r="D11" s="36" t="s">
        <v>23</v>
      </c>
      <c r="E11" s="81"/>
      <c r="F11" s="85">
        <v>44.42700000000001</v>
      </c>
      <c r="G11" s="85">
        <v>38.137</v>
      </c>
      <c r="H11" s="85">
        <v>38.192</v>
      </c>
      <c r="I11" s="85">
        <v>33.569</v>
      </c>
      <c r="J11" s="85">
        <v>32.864000000000004</v>
      </c>
      <c r="K11" s="85">
        <v>40.2</v>
      </c>
      <c r="L11" s="85">
        <v>40.073</v>
      </c>
      <c r="M11" s="85">
        <v>41.946000000000005</v>
      </c>
      <c r="N11" s="39">
        <v>37.589000000000006</v>
      </c>
      <c r="O11" s="85">
        <v>40.00900000000001</v>
      </c>
      <c r="P11" s="116">
        <f>M11+N11</f>
        <v>79.53500000000001</v>
      </c>
      <c r="Q11" s="39">
        <v>48.825</v>
      </c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12.75">
      <c r="A12" s="12"/>
      <c r="B12" s="22" t="s">
        <v>24</v>
      </c>
      <c r="C12" s="36"/>
      <c r="D12" s="36"/>
      <c r="E12" s="81"/>
      <c r="F12" s="85"/>
      <c r="G12" s="85"/>
      <c r="H12" s="85"/>
      <c r="I12" s="85"/>
      <c r="J12" s="85"/>
      <c r="K12" s="85"/>
      <c r="L12" s="85"/>
      <c r="M12" s="95"/>
      <c r="N12" s="95"/>
      <c r="O12" s="95"/>
      <c r="P12" s="116"/>
      <c r="Q12" s="96"/>
      <c r="R12" s="86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17" ht="6" customHeight="1">
      <c r="A13" s="12"/>
      <c r="B13" s="22"/>
      <c r="C13" s="36"/>
      <c r="D13" s="36"/>
      <c r="E13" s="81"/>
      <c r="F13" s="85"/>
      <c r="G13" s="85"/>
      <c r="H13" s="85"/>
      <c r="I13" s="85"/>
      <c r="J13" s="85"/>
      <c r="K13" s="85"/>
      <c r="L13" s="85"/>
      <c r="M13" s="85"/>
      <c r="N13" s="39"/>
      <c r="O13" s="85"/>
      <c r="P13" s="116"/>
      <c r="Q13" s="39"/>
    </row>
    <row r="14" spans="1:17" ht="12.75">
      <c r="A14" s="12"/>
      <c r="B14" s="22" t="s">
        <v>25</v>
      </c>
      <c r="C14" s="36" t="s">
        <v>26</v>
      </c>
      <c r="D14" s="36" t="s">
        <v>19</v>
      </c>
      <c r="E14" s="81"/>
      <c r="F14" s="85">
        <v>53.763999999999996</v>
      </c>
      <c r="G14" s="85">
        <v>53.763999999999996</v>
      </c>
      <c r="H14" s="85">
        <v>53.763999999999996</v>
      </c>
      <c r="I14" s="85">
        <v>53.763999999999996</v>
      </c>
      <c r="J14" s="85">
        <v>53.763999999999996</v>
      </c>
      <c r="K14" s="85">
        <v>53.763999999999996</v>
      </c>
      <c r="L14" s="85">
        <v>53.763999999999996</v>
      </c>
      <c r="M14" s="85">
        <v>53.763999999999996</v>
      </c>
      <c r="N14" s="39">
        <v>53.763999999999996</v>
      </c>
      <c r="O14" s="85">
        <v>53.763999999999996</v>
      </c>
      <c r="P14" s="116">
        <f>M14+N14</f>
        <v>107.52799999999999</v>
      </c>
      <c r="Q14" s="39">
        <v>53.763999999999996</v>
      </c>
    </row>
    <row r="15" spans="1:17" ht="12.75">
      <c r="A15" s="12"/>
      <c r="B15" s="22" t="s">
        <v>27</v>
      </c>
      <c r="C15" s="36" t="s">
        <v>26</v>
      </c>
      <c r="D15" s="36" t="s">
        <v>21</v>
      </c>
      <c r="E15" s="81"/>
      <c r="F15" s="85">
        <v>29.271</v>
      </c>
      <c r="G15" s="85">
        <v>29.271</v>
      </c>
      <c r="H15" s="85">
        <v>29.271</v>
      </c>
      <c r="I15" s="85">
        <v>29.271</v>
      </c>
      <c r="J15" s="85">
        <v>29.271</v>
      </c>
      <c r="K15" s="85">
        <v>29.271</v>
      </c>
      <c r="L15" s="85">
        <v>29.271</v>
      </c>
      <c r="M15" s="85">
        <v>29.271</v>
      </c>
      <c r="N15" s="39">
        <v>29.271</v>
      </c>
      <c r="O15" s="85">
        <v>29.271</v>
      </c>
      <c r="P15" s="116">
        <f>M15+N15</f>
        <v>58.542</v>
      </c>
      <c r="Q15" s="39">
        <v>29.271</v>
      </c>
    </row>
    <row r="16" spans="1:17" ht="12.75">
      <c r="A16" s="12"/>
      <c r="B16" s="22" t="s">
        <v>28</v>
      </c>
      <c r="C16" s="36" t="s">
        <v>26</v>
      </c>
      <c r="D16" s="36" t="s">
        <v>23</v>
      </c>
      <c r="E16" s="81"/>
      <c r="F16" s="85">
        <v>12.849</v>
      </c>
      <c r="G16" s="85">
        <v>12.849</v>
      </c>
      <c r="H16" s="85">
        <v>12.849</v>
      </c>
      <c r="I16" s="85">
        <v>12.849</v>
      </c>
      <c r="J16" s="85">
        <v>12.849</v>
      </c>
      <c r="K16" s="85">
        <v>12.849</v>
      </c>
      <c r="L16" s="85">
        <v>12.849</v>
      </c>
      <c r="M16" s="85">
        <v>12.849</v>
      </c>
      <c r="N16" s="39">
        <v>12.849</v>
      </c>
      <c r="O16" s="85">
        <v>12.849</v>
      </c>
      <c r="P16" s="116">
        <f>M16+N16</f>
        <v>25.698</v>
      </c>
      <c r="Q16" s="39">
        <v>12.849</v>
      </c>
    </row>
    <row r="17" spans="1:17" ht="5.25" customHeight="1">
      <c r="A17" s="12"/>
      <c r="B17" s="26"/>
      <c r="C17" s="40"/>
      <c r="D17" s="40"/>
      <c r="E17" s="8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18"/>
      <c r="Q17" s="42"/>
    </row>
    <row r="18" spans="1:17" ht="6" customHeight="1">
      <c r="A18" s="12"/>
      <c r="B18" s="43"/>
      <c r="C18" s="44"/>
      <c r="D18" s="44"/>
      <c r="E18" s="81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21"/>
      <c r="Q18" s="89"/>
    </row>
    <row r="19" spans="1:17" ht="12.75">
      <c r="A19" s="12"/>
      <c r="B19" s="17" t="s">
        <v>29</v>
      </c>
      <c r="C19" s="30" t="s">
        <v>44</v>
      </c>
      <c r="D19" s="30"/>
      <c r="E19" s="81"/>
      <c r="F19" s="85">
        <v>39.370000000000005</v>
      </c>
      <c r="G19" s="85">
        <v>33.08</v>
      </c>
      <c r="H19" s="85">
        <v>33.135</v>
      </c>
      <c r="I19" s="85">
        <v>28.512</v>
      </c>
      <c r="J19" s="85">
        <v>27.807000000000002</v>
      </c>
      <c r="K19" s="85">
        <v>35.143</v>
      </c>
      <c r="L19" s="85">
        <v>35.016000000000005</v>
      </c>
      <c r="M19" s="85">
        <v>36.88900000000001</v>
      </c>
      <c r="N19" s="34">
        <v>32.532000000000004</v>
      </c>
      <c r="O19" s="85">
        <v>34.952000000000005</v>
      </c>
      <c r="P19" s="113">
        <f>M19+N19</f>
        <v>69.42100000000002</v>
      </c>
      <c r="Q19" s="39">
        <v>43.768</v>
      </c>
    </row>
    <row r="20" spans="1:17" ht="12.75">
      <c r="A20" s="12"/>
      <c r="B20" s="22" t="s">
        <v>30</v>
      </c>
      <c r="C20" s="36"/>
      <c r="D20" s="36"/>
      <c r="E20" s="81"/>
      <c r="F20" s="85"/>
      <c r="G20" s="85"/>
      <c r="H20" s="85"/>
      <c r="I20" s="85"/>
      <c r="J20" s="85"/>
      <c r="K20" s="85"/>
      <c r="L20" s="85"/>
      <c r="M20" s="85"/>
      <c r="N20" s="39"/>
      <c r="O20" s="95"/>
      <c r="P20" s="116"/>
      <c r="Q20" s="103"/>
    </row>
    <row r="21" spans="1:17" ht="6" customHeight="1">
      <c r="A21" s="12"/>
      <c r="B21" s="22"/>
      <c r="C21" s="36"/>
      <c r="D21" s="36"/>
      <c r="E21" s="81"/>
      <c r="F21" s="85"/>
      <c r="G21" s="85"/>
      <c r="H21" s="85"/>
      <c r="I21" s="85"/>
      <c r="J21" s="85"/>
      <c r="K21" s="85"/>
      <c r="L21" s="85"/>
      <c r="M21" s="85"/>
      <c r="N21" s="39"/>
      <c r="O21" s="85"/>
      <c r="P21" s="116"/>
      <c r="Q21" s="39"/>
    </row>
    <row r="22" spans="1:17" ht="12.75">
      <c r="A22" s="12"/>
      <c r="B22" s="22" t="s">
        <v>31</v>
      </c>
      <c r="C22" s="36" t="s">
        <v>45</v>
      </c>
      <c r="D22" s="36"/>
      <c r="E22" s="81"/>
      <c r="F22" s="85">
        <v>7.792</v>
      </c>
      <c r="G22" s="85">
        <v>7.792</v>
      </c>
      <c r="H22" s="85">
        <v>7.792</v>
      </c>
      <c r="I22" s="85">
        <v>7.792</v>
      </c>
      <c r="J22" s="85">
        <v>7.792</v>
      </c>
      <c r="K22" s="85">
        <v>7.792</v>
      </c>
      <c r="L22" s="85">
        <v>7.792</v>
      </c>
      <c r="M22" s="85">
        <v>7.792</v>
      </c>
      <c r="N22" s="39">
        <v>7.792</v>
      </c>
      <c r="O22" s="85">
        <v>7.792</v>
      </c>
      <c r="P22" s="116">
        <f>M22+N22</f>
        <v>15.584</v>
      </c>
      <c r="Q22" s="39">
        <v>7.792</v>
      </c>
    </row>
    <row r="23" spans="1:17" ht="13.5" customHeight="1">
      <c r="A23" s="12"/>
      <c r="B23" s="26" t="s">
        <v>32</v>
      </c>
      <c r="C23" s="40"/>
      <c r="D23" s="40"/>
      <c r="E23" s="81"/>
      <c r="F23" s="85"/>
      <c r="G23" s="85"/>
      <c r="H23" s="85"/>
      <c r="I23" s="85"/>
      <c r="J23" s="85"/>
      <c r="K23" s="85"/>
      <c r="L23" s="85"/>
      <c r="M23" s="85"/>
      <c r="N23" s="39"/>
      <c r="O23" s="95"/>
      <c r="P23" s="123"/>
      <c r="Q23" s="103"/>
    </row>
    <row r="24" spans="1:17" ht="6" customHeight="1">
      <c r="A24" s="12"/>
      <c r="B24" s="13"/>
      <c r="C24" s="31"/>
      <c r="D24" s="31"/>
      <c r="E24" s="81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25"/>
      <c r="Q24" s="89"/>
    </row>
    <row r="25" spans="1:17" ht="12.75">
      <c r="A25" s="12"/>
      <c r="B25" s="50" t="s">
        <v>33</v>
      </c>
      <c r="C25" s="30"/>
      <c r="D25" s="30"/>
      <c r="E25" s="8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13"/>
      <c r="Q25" s="34"/>
    </row>
    <row r="26" spans="1:17" ht="12.75" customHeight="1">
      <c r="A26" s="12"/>
      <c r="B26" s="22" t="s">
        <v>34</v>
      </c>
      <c r="C26" s="36" t="s">
        <v>35</v>
      </c>
      <c r="D26" s="36"/>
      <c r="E26" s="81"/>
      <c r="F26" s="85">
        <v>41.17800000000001</v>
      </c>
      <c r="G26" s="85">
        <v>34.888000000000005</v>
      </c>
      <c r="H26" s="85">
        <v>34.943</v>
      </c>
      <c r="I26" s="85">
        <v>30.32</v>
      </c>
      <c r="J26" s="85">
        <v>29.615000000000002</v>
      </c>
      <c r="K26" s="85">
        <v>36.95100000000001</v>
      </c>
      <c r="L26" s="85">
        <v>36.824</v>
      </c>
      <c r="M26" s="85">
        <v>38.697</v>
      </c>
      <c r="N26" s="39">
        <v>34.34</v>
      </c>
      <c r="O26" s="85">
        <v>36.760000000000005</v>
      </c>
      <c r="P26" s="116">
        <f>M26+N26</f>
        <v>73.037</v>
      </c>
      <c r="Q26" s="39">
        <v>45.57600000000001</v>
      </c>
    </row>
    <row r="27" spans="1:17" ht="11.25" customHeight="1">
      <c r="A27" s="12"/>
      <c r="B27" s="22" t="s">
        <v>36</v>
      </c>
      <c r="C27" s="36" t="s">
        <v>37</v>
      </c>
      <c r="D27" s="36"/>
      <c r="E27" s="15"/>
      <c r="F27" s="85">
        <v>9.6</v>
      </c>
      <c r="G27" s="85">
        <v>9.6</v>
      </c>
      <c r="H27" s="85">
        <v>9.6</v>
      </c>
      <c r="I27" s="85">
        <v>9.6</v>
      </c>
      <c r="J27" s="85">
        <v>9.6</v>
      </c>
      <c r="K27" s="85">
        <v>9.6</v>
      </c>
      <c r="L27" s="85">
        <v>9.6</v>
      </c>
      <c r="M27" s="85">
        <v>9.6</v>
      </c>
      <c r="N27" s="39">
        <v>9.6</v>
      </c>
      <c r="O27" s="85">
        <v>9.6</v>
      </c>
      <c r="P27" s="116">
        <f>M27+N27</f>
        <v>19.2</v>
      </c>
      <c r="Q27" s="39">
        <v>9.6</v>
      </c>
    </row>
    <row r="28" spans="1:17" ht="6.75" customHeight="1">
      <c r="A28" s="12"/>
      <c r="B28" s="51"/>
      <c r="C28" s="40"/>
      <c r="D28" s="40"/>
      <c r="E28" s="8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123"/>
      <c r="Q28" s="42"/>
    </row>
    <row r="29" spans="1:17" ht="7.5" customHeight="1">
      <c r="A29" s="12"/>
      <c r="B29" s="15"/>
      <c r="C29" s="15"/>
      <c r="D29" s="15"/>
      <c r="E29" s="81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90"/>
    </row>
    <row r="30" spans="1:17" ht="12.75">
      <c r="A30" s="12"/>
      <c r="B30" s="17"/>
      <c r="C30" s="30" t="s">
        <v>38</v>
      </c>
      <c r="D30" s="30"/>
      <c r="E30" s="81"/>
      <c r="F30" s="85">
        <v>41.62400000000001</v>
      </c>
      <c r="G30" s="85">
        <v>35.334</v>
      </c>
      <c r="H30" s="85">
        <v>35.388999999999996</v>
      </c>
      <c r="I30" s="85">
        <v>30.766</v>
      </c>
      <c r="J30" s="85">
        <v>30.061</v>
      </c>
      <c r="K30" s="85">
        <v>37.397000000000006</v>
      </c>
      <c r="L30" s="85">
        <v>37.27</v>
      </c>
      <c r="M30" s="85">
        <v>39.14300000000001</v>
      </c>
      <c r="N30" s="39">
        <v>34.786</v>
      </c>
      <c r="O30" s="85">
        <v>37.206</v>
      </c>
      <c r="P30" s="113">
        <f>M30+N30</f>
        <v>73.929</v>
      </c>
      <c r="Q30" s="39">
        <v>46.022000000000006</v>
      </c>
    </row>
    <row r="31" spans="1:17" ht="12.75">
      <c r="A31" s="12"/>
      <c r="B31" s="22" t="s">
        <v>39</v>
      </c>
      <c r="C31" s="36" t="s">
        <v>46</v>
      </c>
      <c r="D31" s="36"/>
      <c r="E31" s="81"/>
      <c r="F31" s="85">
        <v>133.421</v>
      </c>
      <c r="G31" s="85">
        <v>127.131</v>
      </c>
      <c r="H31" s="85">
        <v>127.18599999999999</v>
      </c>
      <c r="I31" s="85">
        <v>122.563</v>
      </c>
      <c r="J31" s="85">
        <v>121.858</v>
      </c>
      <c r="K31" s="85">
        <v>129.19400000000002</v>
      </c>
      <c r="L31" s="85">
        <v>129.067</v>
      </c>
      <c r="M31" s="85">
        <v>130.94</v>
      </c>
      <c r="N31" s="39">
        <v>126.583</v>
      </c>
      <c r="O31" s="85">
        <v>129.00300000000001</v>
      </c>
      <c r="P31" s="116">
        <f>M31+N31</f>
        <v>257.523</v>
      </c>
      <c r="Q31" s="39">
        <v>137.81900000000002</v>
      </c>
    </row>
    <row r="32" spans="1:17" ht="12.75">
      <c r="A32" s="12"/>
      <c r="B32" s="22" t="s">
        <v>40</v>
      </c>
      <c r="C32" s="36" t="s">
        <v>41</v>
      </c>
      <c r="D32" s="36"/>
      <c r="E32" s="81"/>
      <c r="F32" s="85">
        <v>5.664</v>
      </c>
      <c r="G32" s="85">
        <v>5.664</v>
      </c>
      <c r="H32" s="85">
        <v>5.664</v>
      </c>
      <c r="I32" s="85">
        <v>5.664</v>
      </c>
      <c r="J32" s="85">
        <v>5.664</v>
      </c>
      <c r="K32" s="85">
        <v>5.664</v>
      </c>
      <c r="L32" s="85">
        <v>5.664</v>
      </c>
      <c r="M32" s="85">
        <v>5.664</v>
      </c>
      <c r="N32" s="39">
        <v>5.664</v>
      </c>
      <c r="O32" s="85">
        <v>5.664</v>
      </c>
      <c r="P32" s="116">
        <f>M32+N32</f>
        <v>11.328</v>
      </c>
      <c r="Q32" s="39">
        <v>5.664</v>
      </c>
    </row>
    <row r="33" spans="1:17" ht="12.75">
      <c r="A33" s="12"/>
      <c r="B33" s="26"/>
      <c r="C33" s="40"/>
      <c r="D33" s="40"/>
      <c r="E33" s="81"/>
      <c r="F33" s="85"/>
      <c r="G33" s="85"/>
      <c r="H33" s="85"/>
      <c r="I33" s="85"/>
      <c r="J33" s="85"/>
      <c r="K33" s="85"/>
      <c r="L33" s="85"/>
      <c r="M33" s="85"/>
      <c r="N33" s="39"/>
      <c r="O33" s="85"/>
      <c r="P33" s="85"/>
      <c r="Q33" s="39"/>
    </row>
    <row r="34" spans="1:17" ht="5.25" customHeight="1">
      <c r="A34" s="54"/>
      <c r="B34" s="55"/>
      <c r="C34" s="55"/>
      <c r="D34" s="55"/>
      <c r="E34" s="8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91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spans="2:6" ht="12.75">
      <c r="B44" s="93"/>
      <c r="F44" s="4"/>
    </row>
    <row r="47" ht="12.75">
      <c r="B47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40909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40909</v>
      </c>
      <c r="J7" s="15"/>
      <c r="K7" s="27">
        <v>40878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35.96000000000001</v>
      </c>
      <c r="G9" s="33">
        <v>49.382</v>
      </c>
      <c r="H9" s="110"/>
      <c r="I9" s="113">
        <f>F9+G9</f>
        <v>85.34200000000001</v>
      </c>
      <c r="J9" s="110"/>
      <c r="K9" s="113">
        <v>89.084</v>
      </c>
      <c r="L9" s="110"/>
      <c r="M9" s="113">
        <f>+I9-K9</f>
        <v>-3.7419999999999902</v>
      </c>
      <c r="N9" s="110"/>
      <c r="O9" s="114">
        <f>+I9/K9-1</f>
        <v>-0.042005298370077604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35.96000000000001</v>
      </c>
      <c r="G10" s="38">
        <v>24.889</v>
      </c>
      <c r="H10" s="110"/>
      <c r="I10" s="116">
        <f>F10+G10</f>
        <v>60.849000000000004</v>
      </c>
      <c r="J10" s="110"/>
      <c r="K10" s="116">
        <v>63.969</v>
      </c>
      <c r="L10" s="110"/>
      <c r="M10" s="116">
        <f>+I10-K10</f>
        <v>-3.1199999999999974</v>
      </c>
      <c r="N10" s="110"/>
      <c r="O10" s="117">
        <f>+I10/K10-1</f>
        <v>-0.048773624724475884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35.96000000000001</v>
      </c>
      <c r="G11" s="38">
        <v>8.467</v>
      </c>
      <c r="H11" s="110"/>
      <c r="I11" s="116">
        <f>F11+G11</f>
        <v>44.42700000000001</v>
      </c>
      <c r="J11" s="110"/>
      <c r="K11" s="116">
        <v>47.129</v>
      </c>
      <c r="L11" s="110"/>
      <c r="M11" s="116">
        <f>+I11-K11</f>
        <v>-2.701999999999991</v>
      </c>
      <c r="N11" s="110"/>
      <c r="O11" s="117">
        <f>+I11/K11-1</f>
        <v>-0.05733200364955737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48.092</v>
      </c>
      <c r="L14" s="110"/>
      <c r="M14" s="116">
        <f>+I14-K14</f>
        <v>5.671999999999997</v>
      </c>
      <c r="N14" s="110"/>
      <c r="O14" s="117">
        <f>+I14/K14-1</f>
        <v>0.11794061382350485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22.977</v>
      </c>
      <c r="L15" s="110"/>
      <c r="M15" s="116">
        <f>+I15-K15</f>
        <v>6.2940000000000005</v>
      </c>
      <c r="N15" s="110"/>
      <c r="O15" s="117">
        <f>+I15/K15-1</f>
        <v>0.2739261000130566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6.137</v>
      </c>
      <c r="L16" s="110"/>
      <c r="M16" s="116">
        <f>+I16-K16</f>
        <v>6.712000000000001</v>
      </c>
      <c r="N16" s="110"/>
      <c r="O16" s="117">
        <f>+I16/K16-1</f>
        <v>1.093693987290207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35.96000000000001</v>
      </c>
      <c r="G19" s="33">
        <v>3.41</v>
      </c>
      <c r="H19" s="110"/>
      <c r="I19" s="113">
        <f>F19+G19</f>
        <v>39.370000000000005</v>
      </c>
      <c r="J19" s="110"/>
      <c r="K19" s="113">
        <v>42.594</v>
      </c>
      <c r="L19" s="110"/>
      <c r="M19" s="113">
        <f>+I19-K19</f>
        <v>-3.2239999999999966</v>
      </c>
      <c r="N19" s="110"/>
      <c r="O19" s="114">
        <f>+I19/K19-1</f>
        <v>-0.0756914119359533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1.602</v>
      </c>
      <c r="L22" s="110"/>
      <c r="M22" s="116">
        <f>+I22-K22</f>
        <v>6.1899999999999995</v>
      </c>
      <c r="N22" s="110"/>
      <c r="O22" s="117">
        <f>+I22/K22-1</f>
        <v>3.8639200998751555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35.96000000000001</v>
      </c>
      <c r="G26" s="38">
        <v>5.218</v>
      </c>
      <c r="H26" s="110"/>
      <c r="I26" s="116">
        <f>F26+G26</f>
        <v>41.17800000000001</v>
      </c>
      <c r="J26" s="110"/>
      <c r="K26" s="116">
        <v>44.329</v>
      </c>
      <c r="L26" s="110"/>
      <c r="M26" s="116">
        <f>+I26-K26</f>
        <v>-3.150999999999989</v>
      </c>
      <c r="N26" s="110"/>
      <c r="O26" s="117">
        <f>+I26/K26-1</f>
        <v>-0.0710821358478646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3.337</v>
      </c>
      <c r="L27" s="110"/>
      <c r="M27" s="116">
        <f>+I27-K27</f>
        <v>6.263</v>
      </c>
      <c r="N27" s="110"/>
      <c r="O27" s="117">
        <f>+I27/K27-1</f>
        <v>1.8768354809709318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35.96000000000001</v>
      </c>
      <c r="G30" s="33">
        <v>5.664</v>
      </c>
      <c r="H30" s="110"/>
      <c r="I30" s="113">
        <f>F30+G30</f>
        <v>41.62400000000001</v>
      </c>
      <c r="J30" s="110"/>
      <c r="K30" s="113">
        <v>45.126999999999995</v>
      </c>
      <c r="L30" s="110"/>
      <c r="M30" s="113">
        <f>+I30-K30</f>
        <v>-3.502999999999986</v>
      </c>
      <c r="N30" s="110"/>
      <c r="O30" s="114">
        <f>+I30/K30-1</f>
        <v>-0.07762536840472412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35.96000000000001</v>
      </c>
      <c r="G31" s="38">
        <v>97.461</v>
      </c>
      <c r="H31" s="110"/>
      <c r="I31" s="116">
        <f>F31+G31</f>
        <v>133.421</v>
      </c>
      <c r="J31" s="110"/>
      <c r="K31" s="116">
        <v>136.74</v>
      </c>
      <c r="L31" s="110"/>
      <c r="M31" s="116">
        <f>+I31-K31</f>
        <v>-3.319000000000017</v>
      </c>
      <c r="N31" s="110"/>
      <c r="O31" s="117">
        <f>+I31/K31-1</f>
        <v>-0.024272341670323327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6.773</v>
      </c>
      <c r="L32" s="110"/>
      <c r="M32" s="116">
        <f>+I32-K32</f>
        <v>-1.109</v>
      </c>
      <c r="N32" s="110"/>
      <c r="O32" s="117">
        <f>+I32/K32-1</f>
        <v>-0.1637383729514248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40940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40940</v>
      </c>
      <c r="J7" s="15"/>
      <c r="K7" s="27">
        <v>40909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29.67</v>
      </c>
      <c r="G9" s="33">
        <v>49.382</v>
      </c>
      <c r="H9" s="110"/>
      <c r="I9" s="113">
        <f>F9+G9</f>
        <v>79.05199999999999</v>
      </c>
      <c r="J9" s="110"/>
      <c r="K9" s="113">
        <v>85.34200000000001</v>
      </c>
      <c r="L9" s="110"/>
      <c r="M9" s="113">
        <f>+I9-K9</f>
        <v>-6.2900000000000205</v>
      </c>
      <c r="N9" s="110"/>
      <c r="O9" s="114">
        <f>+I9/K9-1</f>
        <v>-0.0737034519931572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29.67</v>
      </c>
      <c r="G10" s="38">
        <v>24.889</v>
      </c>
      <c r="H10" s="110"/>
      <c r="I10" s="116">
        <f>F10+G10</f>
        <v>54.559</v>
      </c>
      <c r="J10" s="110"/>
      <c r="K10" s="116">
        <v>60.849000000000004</v>
      </c>
      <c r="L10" s="110"/>
      <c r="M10" s="116">
        <f>+I10-K10</f>
        <v>-6.290000000000006</v>
      </c>
      <c r="N10" s="110"/>
      <c r="O10" s="117">
        <f>+I10/K10-1</f>
        <v>-0.10337063879439279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29.67</v>
      </c>
      <c r="G11" s="38">
        <v>8.467</v>
      </c>
      <c r="H11" s="110"/>
      <c r="I11" s="116">
        <f>F11+G11</f>
        <v>38.137</v>
      </c>
      <c r="J11" s="110"/>
      <c r="K11" s="116">
        <v>44.42700000000001</v>
      </c>
      <c r="L11" s="110"/>
      <c r="M11" s="116">
        <f>+I11-K11</f>
        <v>-6.290000000000006</v>
      </c>
      <c r="N11" s="110"/>
      <c r="O11" s="117">
        <f>+I11/K11-1</f>
        <v>-0.14158057037387184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29.67</v>
      </c>
      <c r="G19" s="33">
        <v>3.41</v>
      </c>
      <c r="H19" s="110"/>
      <c r="I19" s="113">
        <f>F19+G19</f>
        <v>33.08</v>
      </c>
      <c r="J19" s="110"/>
      <c r="K19" s="113">
        <v>39.370000000000005</v>
      </c>
      <c r="L19" s="110"/>
      <c r="M19" s="113">
        <f>+I19-K19</f>
        <v>-6.290000000000006</v>
      </c>
      <c r="N19" s="110"/>
      <c r="O19" s="114">
        <f>+I19/K19-1</f>
        <v>-0.1597663195326392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29.67</v>
      </c>
      <c r="G26" s="38">
        <v>5.218</v>
      </c>
      <c r="H26" s="110"/>
      <c r="I26" s="116">
        <f>F26+G26</f>
        <v>34.888000000000005</v>
      </c>
      <c r="J26" s="110"/>
      <c r="K26" s="116">
        <v>41.17800000000001</v>
      </c>
      <c r="L26" s="110"/>
      <c r="M26" s="116">
        <f>+I26-K26</f>
        <v>-6.290000000000006</v>
      </c>
      <c r="N26" s="110"/>
      <c r="O26" s="117">
        <f>+I26/K26-1</f>
        <v>-0.1527514692311429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29.67</v>
      </c>
      <c r="G30" s="33">
        <v>5.664</v>
      </c>
      <c r="H30" s="110"/>
      <c r="I30" s="113">
        <f>F30+G30</f>
        <v>35.334</v>
      </c>
      <c r="J30" s="110"/>
      <c r="K30" s="113">
        <v>41.62400000000001</v>
      </c>
      <c r="L30" s="110"/>
      <c r="M30" s="113">
        <f>+I30-K30</f>
        <v>-6.290000000000006</v>
      </c>
      <c r="N30" s="110"/>
      <c r="O30" s="114">
        <f>+I30/K30-1</f>
        <v>-0.15111474149529125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29.67</v>
      </c>
      <c r="G31" s="38">
        <v>97.461</v>
      </c>
      <c r="H31" s="110"/>
      <c r="I31" s="116">
        <f>F31+G31</f>
        <v>127.131</v>
      </c>
      <c r="J31" s="110"/>
      <c r="K31" s="116">
        <v>133.421</v>
      </c>
      <c r="L31" s="110"/>
      <c r="M31" s="116">
        <f>+I31-K31</f>
        <v>-6.289999999999992</v>
      </c>
      <c r="N31" s="110"/>
      <c r="O31" s="117">
        <f>+I31/K31-1</f>
        <v>-0.04714400281814701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40969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40969</v>
      </c>
      <c r="J7" s="15"/>
      <c r="K7" s="27">
        <v>40940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29.724999999999998</v>
      </c>
      <c r="G9" s="33">
        <v>49.382</v>
      </c>
      <c r="H9" s="110"/>
      <c r="I9" s="113">
        <f>F9+G9</f>
        <v>79.107</v>
      </c>
      <c r="J9" s="110"/>
      <c r="K9" s="113">
        <v>79.05199999999999</v>
      </c>
      <c r="L9" s="110"/>
      <c r="M9" s="113">
        <f>+I9-K9</f>
        <v>0.05500000000000682</v>
      </c>
      <c r="N9" s="110"/>
      <c r="O9" s="114">
        <f>+I9/K9-1</f>
        <v>0.0006957445731923251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29.724999999999998</v>
      </c>
      <c r="G10" s="38">
        <v>24.889</v>
      </c>
      <c r="H10" s="110"/>
      <c r="I10" s="116">
        <f>F10+G10</f>
        <v>54.614</v>
      </c>
      <c r="J10" s="110"/>
      <c r="K10" s="116">
        <v>54.559</v>
      </c>
      <c r="L10" s="110"/>
      <c r="M10" s="116">
        <f>+I10-K10</f>
        <v>0.054999999999999716</v>
      </c>
      <c r="N10" s="110"/>
      <c r="O10" s="117">
        <f>+I10/K10-1</f>
        <v>0.0010080829927234802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29.724999999999998</v>
      </c>
      <c r="G11" s="38">
        <v>8.467</v>
      </c>
      <c r="H11" s="110"/>
      <c r="I11" s="116">
        <f>F11+G11</f>
        <v>38.192</v>
      </c>
      <c r="J11" s="110"/>
      <c r="K11" s="116">
        <v>38.137</v>
      </c>
      <c r="L11" s="110"/>
      <c r="M11" s="116">
        <f>+I11-K11</f>
        <v>0.054999999999999716</v>
      </c>
      <c r="N11" s="110"/>
      <c r="O11" s="117">
        <f>+I11/K11-1</f>
        <v>0.0014421690222095052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29.724999999999998</v>
      </c>
      <c r="G19" s="33">
        <v>3.41</v>
      </c>
      <c r="H19" s="110"/>
      <c r="I19" s="113">
        <f>F19+G19</f>
        <v>33.135</v>
      </c>
      <c r="J19" s="110"/>
      <c r="K19" s="113">
        <v>33.08</v>
      </c>
      <c r="L19" s="110"/>
      <c r="M19" s="113">
        <f>+I19-K19</f>
        <v>0.054999999999999716</v>
      </c>
      <c r="N19" s="110"/>
      <c r="O19" s="114">
        <f>+I19/K19-1</f>
        <v>0.001662636033857412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29.724999999999998</v>
      </c>
      <c r="G26" s="38">
        <v>5.218</v>
      </c>
      <c r="H26" s="110"/>
      <c r="I26" s="116">
        <f>F26+G26</f>
        <v>34.943</v>
      </c>
      <c r="J26" s="110"/>
      <c r="K26" s="116">
        <v>34.888000000000005</v>
      </c>
      <c r="L26" s="110"/>
      <c r="M26" s="116">
        <f>+I26-K26</f>
        <v>0.05499999999999261</v>
      </c>
      <c r="N26" s="110"/>
      <c r="O26" s="117">
        <f>+I26/K26-1</f>
        <v>0.0015764732859433472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29.724999999999998</v>
      </c>
      <c r="G30" s="33">
        <v>5.664</v>
      </c>
      <c r="H30" s="110"/>
      <c r="I30" s="113">
        <f>F30+G30</f>
        <v>35.388999999999996</v>
      </c>
      <c r="J30" s="110"/>
      <c r="K30" s="113">
        <v>35.334</v>
      </c>
      <c r="L30" s="110"/>
      <c r="M30" s="113">
        <f>+I30-K30</f>
        <v>0.05499999999999261</v>
      </c>
      <c r="N30" s="110"/>
      <c r="O30" s="114">
        <f>+I30/K30-1</f>
        <v>0.0015565744042562724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29.724999999999998</v>
      </c>
      <c r="G31" s="38">
        <v>97.461</v>
      </c>
      <c r="H31" s="110"/>
      <c r="I31" s="116">
        <f>F31+G31</f>
        <v>127.18599999999999</v>
      </c>
      <c r="J31" s="110"/>
      <c r="K31" s="116">
        <v>127.131</v>
      </c>
      <c r="L31" s="110"/>
      <c r="M31" s="116">
        <f>+I31-K31</f>
        <v>0.05499999999999261</v>
      </c>
      <c r="N31" s="110"/>
      <c r="O31" s="117">
        <f>+I31/K31-1</f>
        <v>0.0004326246155539337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41000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41000</v>
      </c>
      <c r="J7" s="15"/>
      <c r="K7" s="27">
        <v>40969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25.102</v>
      </c>
      <c r="G9" s="33">
        <v>49.382</v>
      </c>
      <c r="H9" s="110"/>
      <c r="I9" s="113">
        <f>F9+G9</f>
        <v>74.484</v>
      </c>
      <c r="J9" s="110"/>
      <c r="K9" s="113">
        <v>79.107</v>
      </c>
      <c r="L9" s="110"/>
      <c r="M9" s="113">
        <f>+I9-K9</f>
        <v>-4.623000000000005</v>
      </c>
      <c r="N9" s="110"/>
      <c r="O9" s="114">
        <f>+I9/K9-1</f>
        <v>-0.058439834654329004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25.102</v>
      </c>
      <c r="G10" s="38">
        <v>24.889</v>
      </c>
      <c r="H10" s="110"/>
      <c r="I10" s="116">
        <f>F10+G10</f>
        <v>49.991</v>
      </c>
      <c r="J10" s="110"/>
      <c r="K10" s="116">
        <v>54.614</v>
      </c>
      <c r="L10" s="110"/>
      <c r="M10" s="116">
        <f>+I10-K10</f>
        <v>-4.6229999999999976</v>
      </c>
      <c r="N10" s="110"/>
      <c r="O10" s="117">
        <f>+I10/K10-1</f>
        <v>-0.08464862489471559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25.102</v>
      </c>
      <c r="G11" s="38">
        <v>8.467</v>
      </c>
      <c r="H11" s="110"/>
      <c r="I11" s="116">
        <f>F11+G11</f>
        <v>33.569</v>
      </c>
      <c r="J11" s="110"/>
      <c r="K11" s="116">
        <v>38.192</v>
      </c>
      <c r="L11" s="110"/>
      <c r="M11" s="116">
        <f>+I11-K11</f>
        <v>-4.6229999999999976</v>
      </c>
      <c r="N11" s="110"/>
      <c r="O11" s="117">
        <f>+I11/K11-1</f>
        <v>-0.12104629241726006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25.102</v>
      </c>
      <c r="G19" s="33">
        <v>3.41</v>
      </c>
      <c r="H19" s="110"/>
      <c r="I19" s="113">
        <f>F19+G19</f>
        <v>28.512</v>
      </c>
      <c r="J19" s="110"/>
      <c r="K19" s="113">
        <v>33.135</v>
      </c>
      <c r="L19" s="110"/>
      <c r="M19" s="113">
        <f>+I19-K19</f>
        <v>-4.6229999999999976</v>
      </c>
      <c r="N19" s="110"/>
      <c r="O19" s="114">
        <f>+I19/K19-1</f>
        <v>-0.13952014486192843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25.102</v>
      </c>
      <c r="G26" s="38">
        <v>5.218</v>
      </c>
      <c r="H26" s="110"/>
      <c r="I26" s="116">
        <f>F26+G26</f>
        <v>30.32</v>
      </c>
      <c r="J26" s="110"/>
      <c r="K26" s="116">
        <v>34.943</v>
      </c>
      <c r="L26" s="110"/>
      <c r="M26" s="116">
        <f>+I26-K26</f>
        <v>-4.6229999999999976</v>
      </c>
      <c r="N26" s="110"/>
      <c r="O26" s="117">
        <f>+I26/K26-1</f>
        <v>-0.13230117620124193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25.102</v>
      </c>
      <c r="G30" s="33">
        <v>5.664</v>
      </c>
      <c r="H30" s="110"/>
      <c r="I30" s="113">
        <f>F30+G30</f>
        <v>30.766</v>
      </c>
      <c r="J30" s="110"/>
      <c r="K30" s="113">
        <v>35.388999999999996</v>
      </c>
      <c r="L30" s="110"/>
      <c r="M30" s="113">
        <f>+I30-K30</f>
        <v>-4.6229999999999976</v>
      </c>
      <c r="N30" s="110"/>
      <c r="O30" s="114">
        <f>+I30/K30-1</f>
        <v>-0.13063381276667885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25.102</v>
      </c>
      <c r="G31" s="38">
        <v>97.461</v>
      </c>
      <c r="H31" s="110"/>
      <c r="I31" s="116">
        <f>F31+G31</f>
        <v>122.563</v>
      </c>
      <c r="J31" s="110"/>
      <c r="K31" s="116">
        <v>127.18599999999999</v>
      </c>
      <c r="L31" s="110"/>
      <c r="M31" s="116">
        <f>+I31-K31</f>
        <v>-4.6229999999999905</v>
      </c>
      <c r="N31" s="110"/>
      <c r="O31" s="117">
        <f>+I31/K31-1</f>
        <v>-0.03634834022612543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41030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41030</v>
      </c>
      <c r="J7" s="15"/>
      <c r="K7" s="27">
        <v>41000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24.397000000000002</v>
      </c>
      <c r="G9" s="33">
        <v>49.382</v>
      </c>
      <c r="H9" s="110"/>
      <c r="I9" s="113">
        <f>F9+G9</f>
        <v>73.779</v>
      </c>
      <c r="J9" s="110"/>
      <c r="K9" s="113">
        <v>74.484</v>
      </c>
      <c r="L9" s="110"/>
      <c r="M9" s="113">
        <f>+I9-K9</f>
        <v>-0.7049999999999983</v>
      </c>
      <c r="N9" s="110"/>
      <c r="O9" s="114">
        <f>+I9/K9-1</f>
        <v>-0.009465120025777374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24.397000000000002</v>
      </c>
      <c r="G10" s="38">
        <v>24.889</v>
      </c>
      <c r="H10" s="110"/>
      <c r="I10" s="116">
        <f>F10+G10</f>
        <v>49.286</v>
      </c>
      <c r="J10" s="110"/>
      <c r="K10" s="116">
        <v>49.991</v>
      </c>
      <c r="L10" s="110"/>
      <c r="M10" s="116">
        <f>+I10-K10</f>
        <v>-0.7049999999999983</v>
      </c>
      <c r="N10" s="110"/>
      <c r="O10" s="117">
        <f>+I10/K10-1</f>
        <v>-0.01410253845692222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24.397000000000002</v>
      </c>
      <c r="G11" s="38">
        <v>8.467</v>
      </c>
      <c r="H11" s="110"/>
      <c r="I11" s="116">
        <f>F11+G11</f>
        <v>32.864000000000004</v>
      </c>
      <c r="J11" s="110"/>
      <c r="K11" s="116">
        <v>33.569</v>
      </c>
      <c r="L11" s="110"/>
      <c r="M11" s="116">
        <f>+I11-K11</f>
        <v>-0.7049999999999983</v>
      </c>
      <c r="N11" s="110"/>
      <c r="O11" s="117">
        <f>+I11/K11-1</f>
        <v>-0.021001519258839974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24.397000000000002</v>
      </c>
      <c r="G19" s="33">
        <v>3.41</v>
      </c>
      <c r="H19" s="110"/>
      <c r="I19" s="113">
        <f>F19+G19</f>
        <v>27.807000000000002</v>
      </c>
      <c r="J19" s="110"/>
      <c r="K19" s="113">
        <v>28.512</v>
      </c>
      <c r="L19" s="110"/>
      <c r="M19" s="113">
        <f>+I19-K19</f>
        <v>-0.7049999999999983</v>
      </c>
      <c r="N19" s="110"/>
      <c r="O19" s="114">
        <f>+I19/K19-1</f>
        <v>-0.024726430976430902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24.397000000000002</v>
      </c>
      <c r="G26" s="38">
        <v>5.218</v>
      </c>
      <c r="H26" s="110"/>
      <c r="I26" s="116">
        <f>F26+G26</f>
        <v>29.615000000000002</v>
      </c>
      <c r="J26" s="110"/>
      <c r="K26" s="116">
        <v>30.32</v>
      </c>
      <c r="L26" s="110"/>
      <c r="M26" s="116">
        <f>+I26-K26</f>
        <v>-0.7049999999999983</v>
      </c>
      <c r="N26" s="110"/>
      <c r="O26" s="117">
        <f>+I26/K26-1</f>
        <v>-0.023251978891820513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24.397000000000002</v>
      </c>
      <c r="G30" s="33">
        <v>5.664</v>
      </c>
      <c r="H30" s="110"/>
      <c r="I30" s="113">
        <f>F30+G30</f>
        <v>30.061</v>
      </c>
      <c r="J30" s="110"/>
      <c r="K30" s="113">
        <v>30.766</v>
      </c>
      <c r="L30" s="110"/>
      <c r="M30" s="113">
        <f>+I30-K30</f>
        <v>-0.7049999999999983</v>
      </c>
      <c r="N30" s="110"/>
      <c r="O30" s="114">
        <f>+I30/K30-1</f>
        <v>-0.022914906065136798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24.397000000000002</v>
      </c>
      <c r="G31" s="38">
        <v>97.461</v>
      </c>
      <c r="H31" s="110"/>
      <c r="I31" s="116">
        <f>F31+G31</f>
        <v>121.858</v>
      </c>
      <c r="J31" s="110"/>
      <c r="K31" s="116">
        <v>122.563</v>
      </c>
      <c r="L31" s="110"/>
      <c r="M31" s="116">
        <f>+I31-K31</f>
        <v>-0.7049999999999983</v>
      </c>
      <c r="N31" s="110"/>
      <c r="O31" s="117">
        <f>+I31/K31-1</f>
        <v>-0.00575214379543576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41061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41061</v>
      </c>
      <c r="J7" s="15"/>
      <c r="K7" s="27">
        <v>41030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31.733000000000004</v>
      </c>
      <c r="G9" s="33">
        <v>49.382</v>
      </c>
      <c r="H9" s="110"/>
      <c r="I9" s="113">
        <f>F9+G9</f>
        <v>81.11500000000001</v>
      </c>
      <c r="J9" s="110"/>
      <c r="K9" s="113">
        <v>73.779</v>
      </c>
      <c r="L9" s="110"/>
      <c r="M9" s="113">
        <f>+I9-K9</f>
        <v>7.336000000000013</v>
      </c>
      <c r="N9" s="110"/>
      <c r="O9" s="114">
        <f>+I9/K9-1</f>
        <v>0.09943208772143852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31.733000000000004</v>
      </c>
      <c r="G10" s="38">
        <v>24.889</v>
      </c>
      <c r="H10" s="110"/>
      <c r="I10" s="116">
        <f>F10+G10</f>
        <v>56.622</v>
      </c>
      <c r="J10" s="110"/>
      <c r="K10" s="116">
        <v>49.286</v>
      </c>
      <c r="L10" s="110"/>
      <c r="M10" s="116">
        <f>+I10-K10</f>
        <v>7.3359999999999985</v>
      </c>
      <c r="N10" s="110"/>
      <c r="O10" s="117">
        <f>+I10/K10-1</f>
        <v>0.14884551393904966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31.733000000000004</v>
      </c>
      <c r="G11" s="38">
        <v>8.467</v>
      </c>
      <c r="H11" s="110"/>
      <c r="I11" s="116">
        <f>F11+G11</f>
        <v>40.2</v>
      </c>
      <c r="J11" s="110"/>
      <c r="K11" s="116">
        <v>32.864000000000004</v>
      </c>
      <c r="L11" s="110"/>
      <c r="M11" s="116">
        <f>+I11-K11</f>
        <v>7.3359999999999985</v>
      </c>
      <c r="N11" s="110"/>
      <c r="O11" s="117">
        <f>+I11/K11-1</f>
        <v>0.22322297955209347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31.733000000000004</v>
      </c>
      <c r="G19" s="33">
        <v>3.41</v>
      </c>
      <c r="H19" s="110"/>
      <c r="I19" s="113">
        <f>F19+G19</f>
        <v>35.143</v>
      </c>
      <c r="J19" s="110"/>
      <c r="K19" s="113">
        <v>27.807000000000002</v>
      </c>
      <c r="L19" s="110"/>
      <c r="M19" s="113">
        <f>+I19-K19</f>
        <v>7.3359999999999985</v>
      </c>
      <c r="N19" s="110"/>
      <c r="O19" s="114">
        <f>+I19/K19-1</f>
        <v>0.2638184629769482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31.733000000000004</v>
      </c>
      <c r="G26" s="38">
        <v>5.218</v>
      </c>
      <c r="H26" s="110"/>
      <c r="I26" s="116">
        <f>F26+G26</f>
        <v>36.95100000000001</v>
      </c>
      <c r="J26" s="110"/>
      <c r="K26" s="116">
        <v>29.615000000000002</v>
      </c>
      <c r="L26" s="110"/>
      <c r="M26" s="116">
        <f>+I26-K26</f>
        <v>7.336000000000006</v>
      </c>
      <c r="N26" s="110"/>
      <c r="O26" s="117">
        <f>+I26/K26-1</f>
        <v>0.24771230795205157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31.733000000000004</v>
      </c>
      <c r="G30" s="33">
        <v>5.664</v>
      </c>
      <c r="H30" s="110"/>
      <c r="I30" s="113">
        <f>F30+G30</f>
        <v>37.397000000000006</v>
      </c>
      <c r="J30" s="110"/>
      <c r="K30" s="113">
        <v>30.061</v>
      </c>
      <c r="L30" s="110"/>
      <c r="M30" s="113">
        <f>+I30-K30</f>
        <v>7.336000000000006</v>
      </c>
      <c r="N30" s="110"/>
      <c r="O30" s="114">
        <f>+I30/K30-1</f>
        <v>0.24403712451348936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31.733000000000004</v>
      </c>
      <c r="G31" s="38">
        <v>97.461</v>
      </c>
      <c r="H31" s="110"/>
      <c r="I31" s="116">
        <f>F31+G31</f>
        <v>129.19400000000002</v>
      </c>
      <c r="J31" s="110"/>
      <c r="K31" s="116">
        <v>121.858</v>
      </c>
      <c r="L31" s="110"/>
      <c r="M31" s="116">
        <f>+I31-K31</f>
        <v>7.336000000000013</v>
      </c>
      <c r="N31" s="110"/>
      <c r="O31" s="117">
        <f>+I31/K31-1</f>
        <v>0.060201217810894825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09"/>
      <c r="R1" s="109"/>
      <c r="S1" s="109"/>
      <c r="T1" s="109"/>
      <c r="U1" s="109"/>
      <c r="V1" s="109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09"/>
      <c r="R2" s="109"/>
      <c r="S2" s="109"/>
      <c r="T2" s="109"/>
      <c r="U2" s="109"/>
      <c r="V2" s="109"/>
    </row>
    <row r="3" spans="1:22" ht="14.25" customHeight="1">
      <c r="A3" s="8">
        <v>41091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109"/>
      <c r="R3" s="109"/>
      <c r="S3" s="109"/>
      <c r="T3" s="109"/>
      <c r="U3" s="109"/>
      <c r="V3" s="109"/>
    </row>
    <row r="4" spans="1:22" ht="11.25" customHeight="1">
      <c r="A4" s="12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9"/>
      <c r="R4" s="109"/>
      <c r="S4" s="109"/>
      <c r="T4" s="109"/>
      <c r="U4" s="109"/>
      <c r="V4" s="109"/>
    </row>
    <row r="5" spans="1:22" ht="11.25" customHeight="1">
      <c r="A5" s="12"/>
      <c r="B5" s="110"/>
      <c r="C5" s="14"/>
      <c r="D5" s="15"/>
      <c r="E5" s="15"/>
      <c r="F5" s="16" t="s">
        <v>2</v>
      </c>
      <c r="G5" s="17" t="s">
        <v>3</v>
      </c>
      <c r="H5" s="15"/>
      <c r="I5" s="16" t="s">
        <v>4</v>
      </c>
      <c r="J5" s="15"/>
      <c r="K5" s="17" t="s">
        <v>4</v>
      </c>
      <c r="L5" s="15"/>
      <c r="M5" s="17" t="s">
        <v>5</v>
      </c>
      <c r="N5" s="15"/>
      <c r="O5" s="17" t="s">
        <v>6</v>
      </c>
      <c r="P5" s="15"/>
      <c r="Q5" s="109"/>
      <c r="R5" s="109"/>
      <c r="S5" s="109"/>
      <c r="T5" s="109"/>
      <c r="U5" s="109"/>
      <c r="V5" s="109"/>
    </row>
    <row r="6" spans="1:27" ht="12.75">
      <c r="A6" s="12"/>
      <c r="B6" s="18" t="s">
        <v>7</v>
      </c>
      <c r="C6" s="19" t="s">
        <v>8</v>
      </c>
      <c r="D6" s="20" t="s">
        <v>9</v>
      </c>
      <c r="E6" s="15"/>
      <c r="F6" s="21" t="s">
        <v>10</v>
      </c>
      <c r="G6" s="22" t="s">
        <v>10</v>
      </c>
      <c r="H6" s="15"/>
      <c r="I6" s="21" t="s">
        <v>11</v>
      </c>
      <c r="J6" s="15"/>
      <c r="K6" s="22" t="s">
        <v>11</v>
      </c>
      <c r="L6" s="15"/>
      <c r="M6" s="22" t="s">
        <v>12</v>
      </c>
      <c r="N6" s="15"/>
      <c r="O6" s="22" t="s">
        <v>5</v>
      </c>
      <c r="P6" s="15"/>
      <c r="Z6" s="109"/>
      <c r="AA6" s="109"/>
    </row>
    <row r="7" spans="1:16" ht="12.75">
      <c r="A7" s="12"/>
      <c r="B7" s="23" t="s">
        <v>13</v>
      </c>
      <c r="C7" s="24" t="s">
        <v>10</v>
      </c>
      <c r="D7" s="25" t="s">
        <v>14</v>
      </c>
      <c r="E7" s="15"/>
      <c r="F7" s="26" t="s">
        <v>15</v>
      </c>
      <c r="G7" s="26" t="s">
        <v>15</v>
      </c>
      <c r="H7" s="15"/>
      <c r="I7" s="27">
        <v>41091</v>
      </c>
      <c r="J7" s="15"/>
      <c r="K7" s="27">
        <v>41061</v>
      </c>
      <c r="L7" s="15"/>
      <c r="M7" s="26" t="s">
        <v>15</v>
      </c>
      <c r="N7" s="15"/>
      <c r="O7" s="26" t="s">
        <v>16</v>
      </c>
      <c r="P7" s="15"/>
    </row>
    <row r="8" spans="1:16" ht="6" customHeight="1">
      <c r="A8" s="12"/>
      <c r="B8" s="15"/>
      <c r="C8" s="15"/>
      <c r="D8" s="15"/>
      <c r="E8" s="15"/>
      <c r="F8" s="28"/>
      <c r="G8" s="15"/>
      <c r="H8" s="15"/>
      <c r="I8" s="29"/>
      <c r="J8" s="15"/>
      <c r="K8" s="29"/>
      <c r="L8" s="15"/>
      <c r="M8" s="15"/>
      <c r="N8" s="15"/>
      <c r="O8" s="15"/>
      <c r="P8" s="15"/>
    </row>
    <row r="9" spans="1:27" ht="12.75">
      <c r="A9" s="12"/>
      <c r="B9" s="17" t="s">
        <v>17</v>
      </c>
      <c r="C9" s="102" t="s">
        <v>18</v>
      </c>
      <c r="D9" s="30" t="s">
        <v>19</v>
      </c>
      <c r="E9" s="31"/>
      <c r="F9" s="32">
        <v>31.606</v>
      </c>
      <c r="G9" s="33">
        <v>49.382</v>
      </c>
      <c r="H9" s="110"/>
      <c r="I9" s="113">
        <f>F9+G9</f>
        <v>80.988</v>
      </c>
      <c r="J9" s="110"/>
      <c r="K9" s="113">
        <v>81.11500000000001</v>
      </c>
      <c r="L9" s="110"/>
      <c r="M9" s="113">
        <f>+I9-K9</f>
        <v>-0.12700000000000955</v>
      </c>
      <c r="N9" s="110"/>
      <c r="O9" s="114">
        <f>+I9/K9-1</f>
        <v>-0.0015656783578871236</v>
      </c>
      <c r="P9" s="110"/>
      <c r="R9" s="60"/>
      <c r="Z9" s="115"/>
      <c r="AA9" s="35"/>
    </row>
    <row r="10" spans="1:27" ht="12.75">
      <c r="A10" s="12"/>
      <c r="B10" s="22" t="s">
        <v>20</v>
      </c>
      <c r="C10" s="97" t="s">
        <v>18</v>
      </c>
      <c r="D10" s="36" t="s">
        <v>21</v>
      </c>
      <c r="E10" s="31"/>
      <c r="F10" s="37">
        <f>+F9</f>
        <v>31.606</v>
      </c>
      <c r="G10" s="38">
        <v>24.889</v>
      </c>
      <c r="H10" s="110"/>
      <c r="I10" s="116">
        <f>F10+G10</f>
        <v>56.495000000000005</v>
      </c>
      <c r="J10" s="110"/>
      <c r="K10" s="116">
        <v>56.622</v>
      </c>
      <c r="L10" s="110"/>
      <c r="M10" s="116">
        <f>+I10-K10</f>
        <v>-0.12699999999999534</v>
      </c>
      <c r="N10" s="110"/>
      <c r="O10" s="117">
        <f>+I10/K10-1</f>
        <v>-0.002242944438557326</v>
      </c>
      <c r="P10" s="110"/>
      <c r="R10" s="60"/>
      <c r="Z10" s="115"/>
      <c r="AA10" s="35"/>
    </row>
    <row r="11" spans="1:27" ht="12.75">
      <c r="A11" s="12"/>
      <c r="B11" s="22" t="s">
        <v>22</v>
      </c>
      <c r="C11" s="36" t="s">
        <v>18</v>
      </c>
      <c r="D11" s="36" t="s">
        <v>23</v>
      </c>
      <c r="E11" s="31"/>
      <c r="F11" s="37">
        <f>+F9</f>
        <v>31.606</v>
      </c>
      <c r="G11" s="38">
        <v>8.467</v>
      </c>
      <c r="H11" s="110"/>
      <c r="I11" s="116">
        <f>F11+G11</f>
        <v>40.073</v>
      </c>
      <c r="J11" s="110"/>
      <c r="K11" s="116">
        <v>40.2</v>
      </c>
      <c r="L11" s="110"/>
      <c r="M11" s="116">
        <f>+I11-K11</f>
        <v>-0.12700000000000244</v>
      </c>
      <c r="N11" s="110"/>
      <c r="O11" s="117">
        <f>+I11/K11-1</f>
        <v>-0.003159203980099612</v>
      </c>
      <c r="P11" s="110"/>
      <c r="R11" s="60"/>
      <c r="Z11" s="115"/>
      <c r="AA11" s="35"/>
    </row>
    <row r="12" spans="1:27" ht="12.75">
      <c r="A12" s="12"/>
      <c r="B12" s="22" t="s">
        <v>24</v>
      </c>
      <c r="C12" s="36"/>
      <c r="D12" s="36"/>
      <c r="E12" s="31"/>
      <c r="F12" s="37"/>
      <c r="G12" s="38"/>
      <c r="H12" s="110"/>
      <c r="I12" s="116"/>
      <c r="J12" s="110"/>
      <c r="K12" s="116"/>
      <c r="L12" s="110"/>
      <c r="M12" s="116"/>
      <c r="N12" s="110"/>
      <c r="O12" s="117"/>
      <c r="P12" s="110"/>
      <c r="R12" s="60"/>
      <c r="Z12" s="115"/>
      <c r="AA12" s="35"/>
    </row>
    <row r="13" spans="1:27" ht="8.25" customHeight="1">
      <c r="A13" s="12"/>
      <c r="B13" s="22"/>
      <c r="C13" s="36"/>
      <c r="D13" s="36"/>
      <c r="E13" s="31"/>
      <c r="F13" s="37"/>
      <c r="G13" s="38"/>
      <c r="H13" s="110"/>
      <c r="I13" s="116"/>
      <c r="J13" s="110"/>
      <c r="K13" s="116"/>
      <c r="L13" s="110"/>
      <c r="M13" s="116"/>
      <c r="N13" s="110"/>
      <c r="O13" s="117"/>
      <c r="P13" s="110"/>
      <c r="R13" s="60"/>
      <c r="Z13" s="115"/>
      <c r="AA13" s="35"/>
    </row>
    <row r="14" spans="1:27" ht="12.75">
      <c r="A14" s="12"/>
      <c r="B14" s="22" t="s">
        <v>25</v>
      </c>
      <c r="C14" s="97" t="s">
        <v>26</v>
      </c>
      <c r="D14" s="36" t="s">
        <v>19</v>
      </c>
      <c r="E14" s="31"/>
      <c r="F14" s="37">
        <v>0</v>
      </c>
      <c r="G14" s="38">
        <v>53.763999999999996</v>
      </c>
      <c r="H14" s="110"/>
      <c r="I14" s="116">
        <f>F14+G14</f>
        <v>53.763999999999996</v>
      </c>
      <c r="J14" s="110"/>
      <c r="K14" s="116">
        <v>53.763999999999996</v>
      </c>
      <c r="L14" s="110"/>
      <c r="M14" s="116">
        <f>+I14-K14</f>
        <v>0</v>
      </c>
      <c r="N14" s="110"/>
      <c r="O14" s="117">
        <f>+I14/K14-1</f>
        <v>0</v>
      </c>
      <c r="P14" s="110"/>
      <c r="R14" s="60"/>
      <c r="Z14" s="115"/>
      <c r="AA14" s="35"/>
    </row>
    <row r="15" spans="1:27" ht="12.75">
      <c r="A15" s="12"/>
      <c r="B15" s="22" t="s">
        <v>27</v>
      </c>
      <c r="C15" s="97" t="s">
        <v>26</v>
      </c>
      <c r="D15" s="36" t="s">
        <v>21</v>
      </c>
      <c r="E15" s="31"/>
      <c r="F15" s="37">
        <v>0</v>
      </c>
      <c r="G15" s="38">
        <v>29.271</v>
      </c>
      <c r="H15" s="110"/>
      <c r="I15" s="116">
        <f>F15+G15</f>
        <v>29.271</v>
      </c>
      <c r="J15" s="110"/>
      <c r="K15" s="116">
        <v>29.271</v>
      </c>
      <c r="L15" s="110"/>
      <c r="M15" s="116">
        <f>+I15-K15</f>
        <v>0</v>
      </c>
      <c r="N15" s="110"/>
      <c r="O15" s="117">
        <f>+I15/K15-1</f>
        <v>0</v>
      </c>
      <c r="P15" s="110"/>
      <c r="R15" s="60"/>
      <c r="Z15" s="115"/>
      <c r="AA15" s="35"/>
    </row>
    <row r="16" spans="1:27" ht="12.75">
      <c r="A16" s="12"/>
      <c r="B16" s="22" t="s">
        <v>28</v>
      </c>
      <c r="C16" s="94" t="s">
        <v>26</v>
      </c>
      <c r="D16" s="36" t="s">
        <v>23</v>
      </c>
      <c r="E16" s="31"/>
      <c r="F16" s="37">
        <v>0</v>
      </c>
      <c r="G16" s="38">
        <v>12.849</v>
      </c>
      <c r="H16" s="110"/>
      <c r="I16" s="116">
        <f>F16+G16</f>
        <v>12.849</v>
      </c>
      <c r="J16" s="110"/>
      <c r="K16" s="116">
        <v>12.849</v>
      </c>
      <c r="L16" s="110"/>
      <c r="M16" s="116">
        <f>+I16-K16</f>
        <v>0</v>
      </c>
      <c r="N16" s="110"/>
      <c r="O16" s="117">
        <f>+I16/K16-1</f>
        <v>0</v>
      </c>
      <c r="P16" s="110"/>
      <c r="R16" s="60"/>
      <c r="Z16" s="115"/>
      <c r="AA16" s="35"/>
    </row>
    <row r="17" spans="1:27" ht="4.5" customHeight="1" hidden="1">
      <c r="A17" s="12"/>
      <c r="B17" s="104"/>
      <c r="C17" s="105"/>
      <c r="D17" s="106"/>
      <c r="E17" s="31"/>
      <c r="F17" s="107"/>
      <c r="G17" s="108"/>
      <c r="H17" s="110"/>
      <c r="I17" s="118"/>
      <c r="J17" s="110"/>
      <c r="K17" s="118"/>
      <c r="L17" s="110"/>
      <c r="M17" s="118"/>
      <c r="N17" s="110"/>
      <c r="O17" s="119"/>
      <c r="P17" s="110"/>
      <c r="R17" s="60"/>
      <c r="Z17" s="115"/>
      <c r="AA17" s="35"/>
    </row>
    <row r="18" spans="1:26" ht="6" customHeight="1">
      <c r="A18" s="12"/>
      <c r="B18" s="120"/>
      <c r="C18" s="98"/>
      <c r="D18" s="99"/>
      <c r="E18" s="31"/>
      <c r="F18" s="100"/>
      <c r="G18" s="101"/>
      <c r="H18" s="110"/>
      <c r="I18" s="121"/>
      <c r="J18" s="110"/>
      <c r="K18" s="121"/>
      <c r="L18" s="110"/>
      <c r="M18" s="121"/>
      <c r="N18" s="110"/>
      <c r="O18" s="122"/>
      <c r="P18" s="110"/>
      <c r="R18" s="60"/>
      <c r="Z18" s="109"/>
    </row>
    <row r="19" spans="1:27" ht="12.75">
      <c r="A19" s="12"/>
      <c r="B19" s="17" t="s">
        <v>29</v>
      </c>
      <c r="C19" s="30" t="s">
        <v>44</v>
      </c>
      <c r="D19" s="30"/>
      <c r="E19" s="31"/>
      <c r="F19" s="49">
        <f>+F9</f>
        <v>31.606</v>
      </c>
      <c r="G19" s="33">
        <v>3.41</v>
      </c>
      <c r="H19" s="110"/>
      <c r="I19" s="113">
        <f>F19+G19</f>
        <v>35.016000000000005</v>
      </c>
      <c r="J19" s="110"/>
      <c r="K19" s="113">
        <v>35.143</v>
      </c>
      <c r="L19" s="110"/>
      <c r="M19" s="113">
        <f>+I19-K19</f>
        <v>-0.12699999999999534</v>
      </c>
      <c r="N19" s="110"/>
      <c r="O19" s="114">
        <f>+I19/K19-1</f>
        <v>-0.0036138064479411813</v>
      </c>
      <c r="P19" s="110"/>
      <c r="R19" s="60"/>
      <c r="Z19" s="115"/>
      <c r="AA19" s="35"/>
    </row>
    <row r="20" spans="1:27" ht="12.75">
      <c r="A20" s="12"/>
      <c r="B20" s="22" t="s">
        <v>30</v>
      </c>
      <c r="C20" s="36"/>
      <c r="D20" s="36"/>
      <c r="E20" s="31"/>
      <c r="F20" s="37"/>
      <c r="G20" s="38"/>
      <c r="H20" s="110"/>
      <c r="I20" s="116"/>
      <c r="J20" s="110"/>
      <c r="K20" s="116"/>
      <c r="L20" s="110"/>
      <c r="M20" s="116"/>
      <c r="N20" s="110"/>
      <c r="O20" s="117"/>
      <c r="P20" s="110"/>
      <c r="R20" s="60"/>
      <c r="Z20" s="115"/>
      <c r="AA20" s="35"/>
    </row>
    <row r="21" spans="1:27" ht="8.25" customHeight="1">
      <c r="A21" s="12"/>
      <c r="B21" s="22"/>
      <c r="C21" s="36"/>
      <c r="D21" s="36"/>
      <c r="E21" s="31"/>
      <c r="F21" s="37"/>
      <c r="G21" s="38"/>
      <c r="H21" s="110"/>
      <c r="I21" s="116"/>
      <c r="J21" s="110"/>
      <c r="K21" s="116"/>
      <c r="L21" s="110"/>
      <c r="M21" s="116"/>
      <c r="N21" s="110"/>
      <c r="O21" s="117"/>
      <c r="P21" s="110"/>
      <c r="R21" s="60"/>
      <c r="Z21" s="115"/>
      <c r="AA21" s="35"/>
    </row>
    <row r="22" spans="1:27" ht="12.75">
      <c r="A22" s="12"/>
      <c r="B22" s="22" t="s">
        <v>31</v>
      </c>
      <c r="C22" s="36" t="s">
        <v>45</v>
      </c>
      <c r="D22" s="36"/>
      <c r="E22" s="31"/>
      <c r="F22" s="37">
        <v>0</v>
      </c>
      <c r="G22" s="38">
        <v>7.792</v>
      </c>
      <c r="H22" s="110"/>
      <c r="I22" s="116">
        <f>F22+G22</f>
        <v>7.792</v>
      </c>
      <c r="J22" s="110"/>
      <c r="K22" s="116">
        <v>7.792</v>
      </c>
      <c r="L22" s="110"/>
      <c r="M22" s="116">
        <f>+I22-K22</f>
        <v>0</v>
      </c>
      <c r="N22" s="110"/>
      <c r="O22" s="117">
        <f>+I22/K22-1</f>
        <v>0</v>
      </c>
      <c r="P22" s="110"/>
      <c r="R22" s="60"/>
      <c r="Z22" s="115"/>
      <c r="AA22" s="35"/>
    </row>
    <row r="23" spans="1:27" ht="12.75">
      <c r="A23" s="12"/>
      <c r="B23" s="26" t="s">
        <v>32</v>
      </c>
      <c r="C23" s="40"/>
      <c r="D23" s="40"/>
      <c r="E23" s="31"/>
      <c r="F23" s="41"/>
      <c r="G23" s="48"/>
      <c r="H23" s="110"/>
      <c r="I23" s="123"/>
      <c r="J23" s="110"/>
      <c r="K23" s="123"/>
      <c r="L23" s="110"/>
      <c r="M23" s="123"/>
      <c r="N23" s="110"/>
      <c r="O23" s="124"/>
      <c r="P23" s="110"/>
      <c r="R23" s="60"/>
      <c r="Z23" s="115"/>
      <c r="AA23" s="35"/>
    </row>
    <row r="24" spans="1:26" ht="6" customHeight="1">
      <c r="A24" s="12"/>
      <c r="B24" s="110"/>
      <c r="C24" s="31"/>
      <c r="D24" s="31"/>
      <c r="E24" s="31"/>
      <c r="F24" s="45"/>
      <c r="G24" s="46"/>
      <c r="H24" s="110"/>
      <c r="I24" s="125"/>
      <c r="J24" s="110"/>
      <c r="K24" s="125"/>
      <c r="L24" s="110"/>
      <c r="M24" s="125"/>
      <c r="N24" s="110"/>
      <c r="O24" s="126"/>
      <c r="P24" s="110"/>
      <c r="R24" s="60"/>
      <c r="Z24" s="109"/>
    </row>
    <row r="25" spans="1:26" ht="12.75">
      <c r="A25" s="12"/>
      <c r="B25" s="50" t="s">
        <v>33</v>
      </c>
      <c r="C25" s="30"/>
      <c r="D25" s="30"/>
      <c r="E25" s="31"/>
      <c r="F25" s="49"/>
      <c r="G25" s="33"/>
      <c r="H25" s="110"/>
      <c r="I25" s="113"/>
      <c r="J25" s="110"/>
      <c r="K25" s="113"/>
      <c r="L25" s="110"/>
      <c r="M25" s="113"/>
      <c r="N25" s="110"/>
      <c r="O25" s="114"/>
      <c r="P25" s="110"/>
      <c r="R25" s="60"/>
      <c r="Z25" s="109"/>
    </row>
    <row r="26" spans="1:27" ht="12.75">
      <c r="A26" s="12"/>
      <c r="B26" s="22" t="s">
        <v>34</v>
      </c>
      <c r="C26" s="36" t="s">
        <v>35</v>
      </c>
      <c r="D26" s="36"/>
      <c r="E26" s="31"/>
      <c r="F26" s="37">
        <f>+F9</f>
        <v>31.606</v>
      </c>
      <c r="G26" s="38">
        <v>5.218</v>
      </c>
      <c r="H26" s="110"/>
      <c r="I26" s="116">
        <f>F26+G26</f>
        <v>36.824</v>
      </c>
      <c r="J26" s="110"/>
      <c r="K26" s="116">
        <v>36.95100000000001</v>
      </c>
      <c r="L26" s="110"/>
      <c r="M26" s="116">
        <f>+I26-K26</f>
        <v>-0.12700000000000955</v>
      </c>
      <c r="N26" s="110"/>
      <c r="O26" s="117">
        <f>+I26/K26-1</f>
        <v>-0.003436984114097319</v>
      </c>
      <c r="P26" s="110"/>
      <c r="R26" s="60"/>
      <c r="Z26" s="109"/>
      <c r="AA26" s="35"/>
    </row>
    <row r="27" spans="1:27" ht="12.75">
      <c r="A27" s="12"/>
      <c r="B27" s="22" t="s">
        <v>36</v>
      </c>
      <c r="C27" s="36" t="s">
        <v>37</v>
      </c>
      <c r="D27" s="36"/>
      <c r="E27" s="31"/>
      <c r="F27" s="37">
        <v>0</v>
      </c>
      <c r="G27" s="38">
        <v>9.6</v>
      </c>
      <c r="H27" s="110"/>
      <c r="I27" s="116">
        <f>F27+G27</f>
        <v>9.6</v>
      </c>
      <c r="J27" s="110"/>
      <c r="K27" s="116">
        <v>9.6</v>
      </c>
      <c r="L27" s="110"/>
      <c r="M27" s="116">
        <f>+I27-K27</f>
        <v>0</v>
      </c>
      <c r="N27" s="110"/>
      <c r="O27" s="117">
        <f>+I27/K27-1</f>
        <v>0</v>
      </c>
      <c r="P27" s="110"/>
      <c r="R27" s="60"/>
      <c r="Z27" s="109"/>
      <c r="AA27" s="35"/>
    </row>
    <row r="28" spans="1:26" ht="6.75" customHeight="1">
      <c r="A28" s="12"/>
      <c r="B28" s="51"/>
      <c r="C28" s="40"/>
      <c r="D28" s="40"/>
      <c r="E28" s="31"/>
      <c r="F28" s="41"/>
      <c r="G28" s="48"/>
      <c r="H28" s="110"/>
      <c r="I28" s="123"/>
      <c r="J28" s="110"/>
      <c r="K28" s="123"/>
      <c r="L28" s="110"/>
      <c r="M28" s="123"/>
      <c r="N28" s="110"/>
      <c r="O28" s="124"/>
      <c r="P28" s="110"/>
      <c r="R28" s="60"/>
      <c r="Z28" s="109"/>
    </row>
    <row r="29" spans="1:26" ht="3.75" customHeight="1">
      <c r="A29" s="12"/>
      <c r="B29" s="15"/>
      <c r="C29" s="15"/>
      <c r="D29" s="15"/>
      <c r="E29" s="15"/>
      <c r="F29" s="52"/>
      <c r="G29" s="53"/>
      <c r="H29" s="15"/>
      <c r="I29" s="29"/>
      <c r="J29" s="15"/>
      <c r="K29" s="29"/>
      <c r="L29" s="15"/>
      <c r="M29" s="15"/>
      <c r="N29" s="15"/>
      <c r="O29" s="15"/>
      <c r="P29" s="15"/>
      <c r="R29" s="60"/>
      <c r="Z29" s="109"/>
    </row>
    <row r="30" spans="1:27" ht="12" customHeight="1">
      <c r="A30" s="12"/>
      <c r="B30" s="17"/>
      <c r="C30" s="30" t="s">
        <v>38</v>
      </c>
      <c r="D30" s="30"/>
      <c r="E30" s="31"/>
      <c r="F30" s="49">
        <f>+F9</f>
        <v>31.606</v>
      </c>
      <c r="G30" s="33">
        <v>5.664</v>
      </c>
      <c r="H30" s="110"/>
      <c r="I30" s="113">
        <f>F30+G30</f>
        <v>37.27</v>
      </c>
      <c r="J30" s="110"/>
      <c r="K30" s="113">
        <v>37.397000000000006</v>
      </c>
      <c r="L30" s="110"/>
      <c r="M30" s="113">
        <f>+I30-K30</f>
        <v>-0.12700000000000244</v>
      </c>
      <c r="N30" s="110"/>
      <c r="O30" s="114">
        <f>+I30/K30-1</f>
        <v>-0.0033959943310961638</v>
      </c>
      <c r="P30" s="110"/>
      <c r="R30" s="60"/>
      <c r="Z30" s="115"/>
      <c r="AA30" s="35"/>
    </row>
    <row r="31" spans="1:27" ht="12" customHeight="1">
      <c r="A31" s="12"/>
      <c r="B31" s="22" t="s">
        <v>39</v>
      </c>
      <c r="C31" s="36" t="s">
        <v>69</v>
      </c>
      <c r="D31" s="36"/>
      <c r="E31" s="31"/>
      <c r="F31" s="37">
        <f>+F9</f>
        <v>31.606</v>
      </c>
      <c r="G31" s="38">
        <v>97.461</v>
      </c>
      <c r="H31" s="110"/>
      <c r="I31" s="116">
        <f>F31+G31</f>
        <v>129.067</v>
      </c>
      <c r="J31" s="110"/>
      <c r="K31" s="116">
        <v>129.19400000000002</v>
      </c>
      <c r="L31" s="110"/>
      <c r="M31" s="116">
        <f>+I31-K31</f>
        <v>-0.12700000000000955</v>
      </c>
      <c r="N31" s="110"/>
      <c r="O31" s="117">
        <f>+I31/K31-1</f>
        <v>-0.000983017787203777</v>
      </c>
      <c r="P31" s="110"/>
      <c r="R31" s="60"/>
      <c r="Z31" s="115"/>
      <c r="AA31" s="35"/>
    </row>
    <row r="32" spans="1:27" ht="12" customHeight="1">
      <c r="A32" s="12"/>
      <c r="B32" s="22" t="s">
        <v>40</v>
      </c>
      <c r="C32" s="36" t="s">
        <v>41</v>
      </c>
      <c r="D32" s="36"/>
      <c r="E32" s="31"/>
      <c r="F32" s="37">
        <v>0</v>
      </c>
      <c r="G32" s="38">
        <v>5.664</v>
      </c>
      <c r="H32" s="110"/>
      <c r="I32" s="116">
        <f>F32+G32</f>
        <v>5.664</v>
      </c>
      <c r="J32" s="110"/>
      <c r="K32" s="116">
        <v>5.664</v>
      </c>
      <c r="L32" s="110"/>
      <c r="M32" s="116">
        <f>+I32-K32</f>
        <v>0</v>
      </c>
      <c r="N32" s="110"/>
      <c r="O32" s="117">
        <f>+I32/K32-1</f>
        <v>0</v>
      </c>
      <c r="P32" s="110"/>
      <c r="R32" s="60"/>
      <c r="Z32" s="115"/>
      <c r="AA32" s="35"/>
    </row>
    <row r="33" spans="1:27" ht="12" customHeight="1">
      <c r="A33" s="12"/>
      <c r="B33" s="26"/>
      <c r="C33" s="40"/>
      <c r="D33" s="40"/>
      <c r="E33" s="31"/>
      <c r="F33" s="41"/>
      <c r="G33" s="48"/>
      <c r="H33" s="110"/>
      <c r="I33" s="123"/>
      <c r="J33" s="110"/>
      <c r="K33" s="123"/>
      <c r="L33" s="110"/>
      <c r="M33" s="123"/>
      <c r="N33" s="110"/>
      <c r="O33" s="124"/>
      <c r="P33" s="110"/>
      <c r="Z33" s="115"/>
      <c r="AA33" s="35"/>
    </row>
    <row r="34" spans="1:26" ht="5.25" customHeight="1">
      <c r="A34" s="54"/>
      <c r="B34" s="55"/>
      <c r="C34" s="55"/>
      <c r="D34" s="55"/>
      <c r="E34" s="55"/>
      <c r="F34" s="56"/>
      <c r="G34" s="55"/>
      <c r="H34" s="55"/>
      <c r="I34" s="57"/>
      <c r="J34" s="55"/>
      <c r="K34" s="58"/>
      <c r="L34" s="55"/>
      <c r="M34" s="55"/>
      <c r="N34" s="55"/>
      <c r="O34" s="55"/>
      <c r="P34" s="55"/>
      <c r="Z34" s="109"/>
    </row>
    <row r="35" spans="1:23" ht="12.75">
      <c r="A35" s="109" t="s">
        <v>42</v>
      </c>
      <c r="B35" s="109"/>
      <c r="C35" s="5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60"/>
    </row>
    <row r="36" spans="1:23" ht="12.75">
      <c r="A36" s="61"/>
      <c r="B36" s="62"/>
      <c r="C36" s="63"/>
      <c r="D36" s="63"/>
      <c r="E36" s="63"/>
      <c r="F36" s="63"/>
      <c r="G36" s="62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W36" s="60"/>
    </row>
    <row r="37" spans="1:23" ht="12.75">
      <c r="A37" s="61"/>
      <c r="B37" s="64"/>
      <c r="C37" s="64"/>
      <c r="D37" s="64"/>
      <c r="E37" s="64"/>
      <c r="F37" s="64"/>
      <c r="G37" s="64"/>
      <c r="H37" s="109"/>
      <c r="I37" s="109"/>
      <c r="J37" s="109"/>
      <c r="K37" s="109"/>
      <c r="L37" s="109"/>
      <c r="M37" s="109"/>
      <c r="N37" s="109"/>
      <c r="O37" s="109"/>
      <c r="Q37" s="109"/>
      <c r="R37" s="109"/>
      <c r="S37" s="109"/>
      <c r="T37" s="109"/>
      <c r="U37" s="109"/>
      <c r="W37" s="60"/>
    </row>
    <row r="38" spans="1:23" ht="12.75">
      <c r="A38" s="128" t="s">
        <v>59</v>
      </c>
      <c r="B38" s="64"/>
      <c r="C38" s="64"/>
      <c r="D38" s="64"/>
      <c r="E38" s="64"/>
      <c r="F38" s="64"/>
      <c r="G38" s="64"/>
      <c r="H38" s="109"/>
      <c r="I38" s="109"/>
      <c r="J38" s="109"/>
      <c r="K38" s="109"/>
      <c r="L38" s="109"/>
      <c r="M38" s="109"/>
      <c r="N38" s="109"/>
      <c r="O38" s="109"/>
      <c r="Q38" s="109"/>
      <c r="R38" s="109"/>
      <c r="S38" s="109"/>
      <c r="W38" s="60"/>
    </row>
    <row r="39" spans="1:23" ht="12.75">
      <c r="A39" s="61" t="s">
        <v>60</v>
      </c>
      <c r="B39" s="64"/>
      <c r="C39" s="64"/>
      <c r="D39" s="64"/>
      <c r="E39" s="64"/>
      <c r="F39" s="64"/>
      <c r="G39" s="64"/>
      <c r="H39" s="109"/>
      <c r="I39" s="109"/>
      <c r="J39" s="109"/>
      <c r="K39" s="109"/>
      <c r="L39" s="109"/>
      <c r="M39" s="109"/>
      <c r="N39" s="109"/>
      <c r="O39" s="109"/>
      <c r="Q39" s="109"/>
      <c r="R39" s="109"/>
      <c r="S39" s="109"/>
      <c r="W39" s="60"/>
    </row>
    <row r="40" spans="1:23" ht="12.75">
      <c r="A40" s="61" t="s">
        <v>61</v>
      </c>
      <c r="B40" s="64"/>
      <c r="C40" s="64"/>
      <c r="D40" s="64"/>
      <c r="E40" s="64"/>
      <c r="F40" s="64"/>
      <c r="G40" s="64"/>
      <c r="H40" s="109"/>
      <c r="I40" s="109"/>
      <c r="J40" s="109"/>
      <c r="K40" s="109"/>
      <c r="L40" s="109"/>
      <c r="M40" s="109"/>
      <c r="N40" s="109"/>
      <c r="O40" s="109"/>
      <c r="Q40" s="109"/>
      <c r="R40" s="109"/>
      <c r="S40" s="109"/>
      <c r="W40" s="60"/>
    </row>
    <row r="41" spans="1:23" ht="12.75">
      <c r="A41" s="61" t="s">
        <v>62</v>
      </c>
      <c r="B41" s="64"/>
      <c r="C41" s="64"/>
      <c r="D41" s="64"/>
      <c r="E41" s="64"/>
      <c r="F41" s="64"/>
      <c r="G41" s="64"/>
      <c r="H41" s="109"/>
      <c r="I41" s="109"/>
      <c r="J41" s="109"/>
      <c r="K41" s="109"/>
      <c r="L41" s="109"/>
      <c r="M41" s="109"/>
      <c r="N41" s="109"/>
      <c r="O41" s="109"/>
      <c r="Q41" s="109"/>
      <c r="R41" s="109"/>
      <c r="S41" s="109"/>
      <c r="W41" s="60"/>
    </row>
    <row r="42" spans="1:19" ht="12.75">
      <c r="A42" s="129" t="s">
        <v>63</v>
      </c>
      <c r="B42" s="64"/>
      <c r="C42" s="64"/>
      <c r="D42" s="64"/>
      <c r="E42" s="64"/>
      <c r="F42" s="64"/>
      <c r="G42" s="64"/>
      <c r="H42" s="109"/>
      <c r="I42" s="109"/>
      <c r="J42" s="109"/>
      <c r="K42" s="109"/>
      <c r="L42" s="109"/>
      <c r="M42" s="109"/>
      <c r="N42" s="109"/>
      <c r="O42" s="109"/>
      <c r="Q42" s="109"/>
      <c r="R42" s="109"/>
      <c r="S42" s="109"/>
    </row>
    <row r="43" spans="1:19" ht="12.75">
      <c r="A43" s="61" t="s">
        <v>64</v>
      </c>
      <c r="B43" s="64"/>
      <c r="C43" s="64"/>
      <c r="D43" s="64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109"/>
      <c r="R43" s="109"/>
      <c r="S43" s="109"/>
    </row>
    <row r="44" spans="1:19" ht="12.75">
      <c r="A44" s="130" t="s">
        <v>65</v>
      </c>
      <c r="B44" s="64"/>
      <c r="C44" s="64"/>
      <c r="D44" s="64"/>
      <c r="E44" s="64"/>
      <c r="F44" s="64"/>
      <c r="G44" s="64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12.75">
      <c r="A45" s="61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61" t="s">
        <v>67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>
      <c r="A47" s="61" t="s">
        <v>68</v>
      </c>
      <c r="B47" s="109"/>
      <c r="C47" s="12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tpsct</dc:creator>
  <cp:keywords/>
  <dc:description/>
  <cp:lastModifiedBy>atung</cp:lastModifiedBy>
  <cp:lastPrinted>2010-09-28T18:36:18Z</cp:lastPrinted>
  <dcterms:created xsi:type="dcterms:W3CDTF">2008-12-29T22:21:10Z</dcterms:created>
  <dcterms:modified xsi:type="dcterms:W3CDTF">2012-11-28T22:08:19Z</dcterms:modified>
  <cp:category/>
  <cp:version/>
  <cp:contentType/>
  <cp:contentStatus/>
</cp:coreProperties>
</file>