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2385" windowWidth="9720" windowHeight="5910" tabRatio="942" activeTab="0"/>
  </bookViews>
  <sheets>
    <sheet name="Sheet1" sheetId="1" r:id="rId1"/>
    <sheet name="Sheet2" sheetId="2" state="hidden" r:id="rId2"/>
    <sheet name="Dialog1" sheetId="3" state="hidden" r:id="rId3"/>
    <sheet name="Dialog2" sheetId="4" state="hidden" r:id="rId4"/>
    <sheet name="Dialog3" sheetId="5" state="hidden" r:id="rId5"/>
    <sheet name="Dialog4" sheetId="6" state="hidden" r:id="rId6"/>
    <sheet name="Dialog5" sheetId="7" state="hidden" r:id="rId7"/>
    <sheet name="Dialog6" sheetId="8" state="hidden" r:id="rId8"/>
    <sheet name="Dialog7" sheetId="9" state="hidden" r:id="rId9"/>
    <sheet name="Dialog8" sheetId="10" state="hidden" r:id="rId10"/>
    <sheet name="Dialog9" sheetId="11" state="hidden" r:id="rId11"/>
  </sheets>
  <definedNames/>
  <calcPr fullCalcOnLoad="1"/>
</workbook>
</file>

<file path=xl/sharedStrings.xml><?xml version="1.0" encoding="utf-8"?>
<sst xmlns="http://schemas.openxmlformats.org/spreadsheetml/2006/main" count="43" uniqueCount="34">
  <si>
    <t>Economic Analysis for Electric Generation</t>
  </si>
  <si>
    <t>Type of Heat Recovery</t>
  </si>
  <si>
    <t>Type of Electric Generator</t>
  </si>
  <si>
    <t>Available Recovered Waste Heat</t>
  </si>
  <si>
    <t>Total Cost to Generate Electricity</t>
  </si>
  <si>
    <t>Electric Generator Heat Rate</t>
  </si>
  <si>
    <t>Natural Gas Cost</t>
  </si>
  <si>
    <t>Maintenance Cost</t>
  </si>
  <si>
    <t>per kWh</t>
  </si>
  <si>
    <t>Electric Utility Fixed Costs</t>
  </si>
  <si>
    <t>per therm</t>
  </si>
  <si>
    <t>Value of Recovered Waste Heat</t>
  </si>
  <si>
    <t>Electric Generator Rating (total)</t>
  </si>
  <si>
    <t>Microturbine</t>
  </si>
  <si>
    <t>Hot Water</t>
  </si>
  <si>
    <t>Steam</t>
  </si>
  <si>
    <t>Argument</t>
  </si>
  <si>
    <t>Returns</t>
  </si>
  <si>
    <t>kW</t>
  </si>
  <si>
    <t>Chilled Water</t>
  </si>
  <si>
    <t>tons of cooling</t>
  </si>
  <si>
    <t>hp boiler (hot water)</t>
  </si>
  <si>
    <t>hp boiler (steam)</t>
  </si>
  <si>
    <t>Heat Recovery Value Factor</t>
  </si>
  <si>
    <t>Units</t>
  </si>
  <si>
    <t>Other</t>
  </si>
  <si>
    <t>Rich Burn Engine</t>
  </si>
  <si>
    <t>Lean Burn Engine</t>
  </si>
  <si>
    <r>
      <t xml:space="preserve">
DISCLAIMER:  </t>
    </r>
    <r>
      <rPr>
        <sz val="10"/>
        <rFont val="Arial"/>
        <family val="2"/>
      </rPr>
      <t>PLEASE NOTE THAT THIS ECONOMIC ANALYSIS IS AN ESTIMATE ONLY BASED ON NUMEROUS CONTINGENCIES AND ASSUMPTIONS.  YOUR ACTUAL COSTS AND SAVINGS MAY VARY SIGNIFICANTLY DEPENDING ON USAGE, EQUIPMENT SPECIFICATIONS, LOAD, TARIFF RATE CHANGES, MARKET CONDITIONS, AND OTHER FACTORS THAT ARE SUBJECT TO CHANGE.  NEITHER THE SOUTHERN CALIFORNIA GAS COMPANY NOR ANY PERSON ACTING ON ITS BEHALF: (A) MAKES ANY WARRANTY OR REPRESENTATION, EXPRESSED OR IMPLIED, WITH RESPECT TO ACCURACY, COMPLETENESS, OR USEFULNESS OF THE INFORMATION CONTAINED IN THIS REPORT, OR THAT THE USE OF ANY INFORMATION, METHOD OR PROCESS DISCLOSED IN THIS REPORT MAY NOT INFRINGE PRIVATELY OWNED RIGHTS; OR (B) ASSUMES ANY LIABILITIES WITH RESPECT TO USE OF, OR FOR DAMAGE RESULTING FROM THE USE OF, ANY INFORMATION, METHOD, OR PROCESS DISCLOSED IN THIS REPORT.</t>
    </r>
  </si>
  <si>
    <t>None</t>
  </si>
  <si>
    <t/>
  </si>
  <si>
    <t>Percentage of Waste Heat Use</t>
  </si>
  <si>
    <t>?????</t>
  </si>
  <si>
    <t>BTUs/kWh</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</si>
</sst>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0_);[Red]\(&quot;$&quot;#,##0.000\)"/>
    <numFmt numFmtId="166" formatCode="&quot;$&quot;#,##0.0000_);[Red]\(&quot;$&quot;#,##0.0000\)"/>
    <numFmt numFmtId="167" formatCode="0.00000"/>
    <numFmt numFmtId="168" formatCode="0.00_);[Red]\(0.00\)"/>
    <numFmt numFmtId="169" formatCode="0.0000_);[Red]\(0.0000\)"/>
    <numFmt numFmtId="170" formatCode="0.00000_);[Red]\(0.00000\)"/>
    <numFmt numFmtId="171" formatCode="_(&quot;$&quot;* #,##0.0_);_(&quot;$&quot;* \(#,##0.0\);_(&quot;$&quot;* &quot;-&quot;??_);_(@_)"/>
    <numFmt numFmtId="172" formatCode="_(&quot;$&quot;* #,##0_);_(&quot;$&quot;* \(#,##0\);_(&quot;$&quot;* &quot;-&quot;??_);_(@_)"/>
    <numFmt numFmtId="173" formatCode="0.0000"/>
    <numFmt numFmtId="174" formatCode="0.000"/>
    <numFmt numFmtId="175" formatCode="0.0"/>
    <numFmt numFmtId="176" formatCode="&quot;$&quot;#,##0.00"/>
    <numFmt numFmtId="177" formatCode="0.0%"/>
    <numFmt numFmtId="178" formatCode="&quot;$&quot;#,##0"/>
    <numFmt numFmtId="179" formatCode="0.000000"/>
    <numFmt numFmtId="180" formatCode="&quot;/&quot;"/>
    <numFmt numFmtId="181" formatCode="&quot;/&quot;##"/>
    <numFmt numFmtId="182" formatCode="&quot;/ &quot;##"/>
    <numFmt numFmtId="183" formatCode="&quot;$&quot;#,##0.0"/>
    <numFmt numFmtId="184" formatCode="#.##\ &quot; ¢&quot;"/>
    <numFmt numFmtId="185" formatCode="#.##\ &quot;¢&quot;"/>
    <numFmt numFmtId="186" formatCode="#.###\ &quot;¢&quot;"/>
    <numFmt numFmtId="187" formatCode="#.####\ &quot;¢&quot;"/>
    <numFmt numFmtId="188" formatCode="#.#####\ &quot;¢&quot;"/>
    <numFmt numFmtId="189" formatCode="#.######\ &quot;¢&quot;"/>
    <numFmt numFmtId="190" formatCode="#.#0\ &quot;¢&quot;"/>
    <numFmt numFmtId="191" formatCode="0.0000000"/>
    <numFmt numFmtId="192" formatCode="0.00000000"/>
  </numFmts>
  <fonts count="22">
    <font>
      <sz val="10"/>
      <name val="Arial"/>
      <family val="0"/>
    </font>
    <font>
      <sz val="8"/>
      <name val="Tahoma"/>
      <family val="2"/>
    </font>
    <font>
      <sz val="12"/>
      <name val="Arial"/>
      <family val="2"/>
    </font>
    <font>
      <b/>
      <sz val="18"/>
      <name val="Arial"/>
      <family val="2"/>
    </font>
    <font>
      <sz val="18"/>
      <name val="Arial"/>
      <family val="2"/>
    </font>
    <font>
      <sz val="11"/>
      <name val="Arial"/>
      <family val="2"/>
    </font>
    <font>
      <sz val="11"/>
      <color indexed="12"/>
      <name val="Arial"/>
      <family val="2"/>
    </font>
    <font>
      <i/>
      <sz val="22"/>
      <color indexed="10"/>
      <name val="Comic Sans MS"/>
      <family val="4"/>
    </font>
    <font>
      <i/>
      <sz val="24"/>
      <color indexed="12"/>
      <name val="Arial"/>
      <family val="2"/>
    </font>
    <font>
      <sz val="12"/>
      <name val="Times New Roman"/>
      <family val="1"/>
    </font>
    <font>
      <sz val="11"/>
      <color indexed="8"/>
      <name val="Arial"/>
      <family val="2"/>
    </font>
    <font>
      <b/>
      <u val="single"/>
      <sz val="12"/>
      <name val="Times New Roman"/>
      <family val="1"/>
    </font>
    <font>
      <sz val="12"/>
      <color indexed="12"/>
      <name val="Times New Roman"/>
      <family val="1"/>
    </font>
    <font>
      <b/>
      <sz val="12"/>
      <color indexed="12"/>
      <name val="Times New Roman"/>
      <family val="1"/>
    </font>
    <font>
      <b/>
      <sz val="11"/>
      <color indexed="8"/>
      <name val="Arial"/>
      <family val="2"/>
    </font>
    <font>
      <sz val="12"/>
      <color indexed="12"/>
      <name val="Arial"/>
      <family val="2"/>
    </font>
    <font>
      <b/>
      <sz val="10"/>
      <name val="Arial"/>
      <family val="2"/>
    </font>
    <font>
      <b/>
      <sz val="11"/>
      <name val="Times New Roman"/>
      <family val="1"/>
    </font>
    <font>
      <sz val="11"/>
      <name val="Times New Roman"/>
      <family val="1"/>
    </font>
    <font>
      <b/>
      <sz val="11"/>
      <name val="Arial"/>
      <family val="2"/>
    </font>
    <font>
      <sz val="8"/>
      <color indexed="10"/>
      <name val="Arial"/>
      <family val="2"/>
    </font>
    <font>
      <sz val="12"/>
      <color indexed="8"/>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xf>
    <xf numFmtId="0" fontId="2" fillId="0" borderId="1" xfId="0" applyFont="1" applyBorder="1" applyAlignment="1">
      <alignment horizontal="center"/>
    </xf>
    <xf numFmtId="3" fontId="2"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wrapText="1"/>
    </xf>
    <xf numFmtId="0" fontId="4"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6" fillId="0" borderId="2" xfId="0" applyFont="1" applyBorder="1" applyAlignment="1">
      <alignment vertical="center"/>
    </xf>
    <xf numFmtId="0" fontId="5" fillId="0" borderId="2" xfId="0" applyFont="1" applyBorder="1" applyAlignment="1">
      <alignment horizontal="right" vertical="center"/>
    </xf>
    <xf numFmtId="0" fontId="2" fillId="0" borderId="1" xfId="0" applyFont="1" applyBorder="1" applyAlignment="1" quotePrefix="1">
      <alignment horizontal="center" vertical="center" wrapText="1"/>
    </xf>
    <xf numFmtId="0" fontId="5" fillId="0" borderId="3" xfId="0" applyFont="1" applyBorder="1" applyAlignment="1">
      <alignment horizontal="left" vertical="center" indent="1"/>
    </xf>
    <xf numFmtId="0" fontId="5" fillId="0" borderId="4" xfId="0" applyFont="1" applyBorder="1" applyAlignment="1">
      <alignment vertical="center"/>
    </xf>
    <xf numFmtId="0" fontId="5" fillId="0" borderId="5" xfId="0" applyFont="1" applyBorder="1" applyAlignment="1">
      <alignment horizontal="left" vertical="center" indent="1"/>
    </xf>
    <xf numFmtId="0" fontId="5" fillId="0" borderId="6" xfId="0" applyFont="1" applyBorder="1" applyAlignment="1">
      <alignment vertical="center"/>
    </xf>
    <xf numFmtId="0" fontId="5" fillId="0" borderId="7" xfId="0" applyFont="1" applyBorder="1" applyAlignment="1">
      <alignment horizontal="left" vertical="center" indent="1"/>
    </xf>
    <xf numFmtId="0" fontId="5" fillId="0" borderId="8" xfId="0" applyFont="1" applyBorder="1" applyAlignment="1">
      <alignment vertical="center"/>
    </xf>
    <xf numFmtId="165" fontId="5" fillId="0" borderId="9" xfId="0" applyNumberFormat="1" applyFont="1" applyBorder="1" applyAlignment="1">
      <alignment vertical="center"/>
    </xf>
    <xf numFmtId="165" fontId="5" fillId="0" borderId="10" xfId="0" applyNumberFormat="1" applyFont="1" applyBorder="1" applyAlignment="1">
      <alignment vertical="center"/>
    </xf>
    <xf numFmtId="0" fontId="19" fillId="0" borderId="11" xfId="0" applyFont="1" applyBorder="1" applyAlignment="1">
      <alignment horizontal="left" vertical="center" indent="1"/>
    </xf>
    <xf numFmtId="165" fontId="19" fillId="0" borderId="12" xfId="0" applyNumberFormat="1" applyFont="1" applyBorder="1" applyAlignment="1">
      <alignment vertical="center"/>
    </xf>
    <xf numFmtId="0" fontId="19" fillId="0" borderId="13" xfId="0" applyFont="1" applyBorder="1" applyAlignment="1">
      <alignment vertical="center"/>
    </xf>
    <xf numFmtId="165" fontId="6" fillId="0" borderId="2" xfId="0" applyNumberFormat="1" applyFont="1" applyBorder="1" applyAlignment="1" applyProtection="1">
      <alignment vertical="center"/>
      <protection locked="0"/>
    </xf>
    <xf numFmtId="9" fontId="6" fillId="0" borderId="10" xfId="19" applyFont="1" applyBorder="1" applyAlignment="1" applyProtection="1">
      <alignment vertical="center"/>
      <protection locked="0"/>
    </xf>
    <xf numFmtId="8" fontId="6" fillId="0" borderId="2" xfId="0" applyNumberFormat="1" applyFont="1" applyBorder="1" applyAlignment="1" applyProtection="1">
      <alignment vertical="center"/>
      <protection locked="0"/>
    </xf>
    <xf numFmtId="3" fontId="6" fillId="0" borderId="2" xfId="0" applyNumberFormat="1" applyFont="1" applyBorder="1" applyAlignment="1" applyProtection="1">
      <alignment horizontal="right" vertical="center"/>
      <protection locked="0"/>
    </xf>
    <xf numFmtId="3" fontId="6" fillId="0" borderId="9" xfId="0" applyNumberFormat="1" applyFont="1" applyBorder="1" applyAlignment="1" applyProtection="1">
      <alignment vertical="center"/>
      <protection locked="0"/>
    </xf>
    <xf numFmtId="0" fontId="2" fillId="0" borderId="1" xfId="0" applyFont="1" applyBorder="1" applyAlignment="1" applyProtection="1" quotePrefix="1">
      <alignment horizontal="center" vertical="center"/>
      <protection hidden="1"/>
    </xf>
    <xf numFmtId="1" fontId="2" fillId="0" borderId="1" xfId="0" applyNumberFormat="1" applyFont="1" applyBorder="1" applyAlignment="1">
      <alignment/>
    </xf>
    <xf numFmtId="3" fontId="15" fillId="0" borderId="1" xfId="0" applyNumberFormat="1" applyFont="1" applyBorder="1" applyAlignment="1">
      <alignment horizontal="center"/>
    </xf>
    <xf numFmtId="0" fontId="0" fillId="0" borderId="6" xfId="0" applyFont="1" applyBorder="1" applyAlignment="1">
      <alignment vertical="center"/>
    </xf>
    <xf numFmtId="3" fontId="21" fillId="0" borderId="1" xfId="0" applyNumberFormat="1" applyFont="1" applyBorder="1" applyAlignment="1">
      <alignment horizontal="center"/>
    </xf>
    <xf numFmtId="0" fontId="3" fillId="0" borderId="0" xfId="0" applyFont="1" applyBorder="1" applyAlignment="1" applyProtection="1">
      <alignment horizontal="center" vertical="center"/>
      <protection locked="0"/>
    </xf>
    <xf numFmtId="0" fontId="16" fillId="0" borderId="0" xfId="0" applyFont="1" applyBorder="1" applyAlignment="1">
      <alignment horizontal="left" vertical="center" wrapText="1"/>
    </xf>
    <xf numFmtId="0" fontId="0" fillId="0" borderId="0" xfId="0" applyFont="1" applyBorder="1" applyAlignment="1">
      <alignment horizontal="left" vertical="center" wrapText="1"/>
    </xf>
    <xf numFmtId="0" fontId="20" fillId="0" borderId="14" xfId="0" applyFont="1" applyBorder="1" applyAlignment="1">
      <alignment horizontal="left" vertical="center" wrapText="1"/>
    </xf>
    <xf numFmtId="0" fontId="0" fillId="0" borderId="1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50</xdr:row>
      <xdr:rowOff>0</xdr:rowOff>
    </xdr:to>
    <xdr:sp>
      <xdr:nvSpPr>
        <xdr:cNvPr id="1" name="TextBox 7"/>
        <xdr:cNvSpPr txBox="1">
          <a:spLocks noChangeArrowheads="1"/>
        </xdr:cNvSpPr>
      </xdr:nvSpPr>
      <xdr:spPr>
        <a:xfrm>
          <a:off x="200025" y="266700"/>
          <a:ext cx="5734050" cy="3067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Times New Roman"/>
              <a:ea typeface="Times New Roman"/>
              <a:cs typeface="Times New Roman"/>
            </a:rPr>
            <a:t>Instructions</a:t>
          </a:r>
          <a:r>
            <a:rPr lang="en-US" cap="none" sz="1200" b="0" i="0" u="none" baseline="0">
              <a:latin typeface="Times New Roman"/>
              <a:ea typeface="Times New Roman"/>
              <a:cs typeface="Times New Roman"/>
            </a:rPr>
            <a:t>
Fill in all fields in </a:t>
          </a:r>
          <a:r>
            <a:rPr lang="en-US" cap="none" sz="1200" b="1" i="0" u="none" baseline="0">
              <a:solidFill>
                <a:srgbClr val="0000FF"/>
              </a:solidFill>
              <a:latin typeface="Times New Roman"/>
              <a:ea typeface="Times New Roman"/>
              <a:cs typeface="Times New Roman"/>
            </a:rPr>
            <a:t>BLUE</a:t>
          </a:r>
          <a:r>
            <a:rPr lang="en-US" cap="none" sz="1200" b="0" i="0" u="none" baseline="0">
              <a:solidFill>
                <a:srgbClr val="0000FF"/>
              </a:solidFill>
              <a:latin typeface="Times New Roman"/>
              <a:ea typeface="Times New Roman"/>
              <a:cs typeface="Times New Roman"/>
            </a:rPr>
            <a:t> </a:t>
          </a:r>
          <a:r>
            <a:rPr lang="en-US" cap="none" sz="1200" b="0" i="0" u="none" baseline="0">
              <a:latin typeface="Times New Roman"/>
              <a:ea typeface="Times New Roman"/>
              <a:cs typeface="Times New Roman"/>
            </a:rPr>
            <a:t>and make selections from drop-down boxes.  For an explanation or help determining input values, click on the help buttons.  If you do not fill in a field, a default value is used.
</a:t>
          </a:r>
          <a:r>
            <a:rPr lang="en-US" cap="none" sz="1200" b="1" i="0" u="sng" baseline="0">
              <a:latin typeface="Times New Roman"/>
              <a:ea typeface="Times New Roman"/>
              <a:cs typeface="Times New Roman"/>
            </a:rPr>
            <a:t>Modifying This Spreadsheet</a:t>
          </a:r>
          <a:r>
            <a:rPr lang="en-US" cap="none" sz="1200" b="0" i="0" u="none" baseline="0">
              <a:latin typeface="Times New Roman"/>
              <a:ea typeface="Times New Roman"/>
              <a:cs typeface="Times New Roman"/>
            </a:rPr>
            <a:t>
Except for the input fields, this spreadsheet is protected (with no password) against modifications.  The spreadsheet also contains hidden sheets, dialog boxes, macros, and Visual Basic code.  To modify this spreadsheet, unprotect the workbook and unhide all sheets and columns.  This analysis tool is provided AS IS and no support will be provided for modifications.</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5"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8"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9"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49</xdr:row>
      <xdr:rowOff>0</xdr:rowOff>
    </xdr:to>
    <xdr:sp>
      <xdr:nvSpPr>
        <xdr:cNvPr id="1" name="TextBox 2"/>
        <xdr:cNvSpPr txBox="1">
          <a:spLocks noChangeArrowheads="1"/>
        </xdr:cNvSpPr>
      </xdr:nvSpPr>
      <xdr:spPr>
        <a:xfrm>
          <a:off x="200025" y="266700"/>
          <a:ext cx="5734050" cy="3000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Times New Roman"/>
              <a:ea typeface="Times New Roman"/>
              <a:cs typeface="Times New Roman"/>
            </a:rPr>
            <a:t>Rich burn </a:t>
          </a:r>
          <a:r>
            <a:rPr lang="en-US" cap="none" sz="1100" b="0" i="0" u="none" baseline="0">
              <a:latin typeface="Times New Roman"/>
              <a:ea typeface="Times New Roman"/>
              <a:cs typeface="Times New Roman"/>
            </a:rPr>
            <a:t>internal combustion engines have excess </a:t>
          </a:r>
          <a:r>
            <a:rPr lang="en-US" cap="none" sz="1100" b="1" i="0" u="none" baseline="0">
              <a:latin typeface="Times New Roman"/>
              <a:ea typeface="Times New Roman"/>
              <a:cs typeface="Times New Roman"/>
            </a:rPr>
            <a:t>fuel </a:t>
          </a:r>
          <a:r>
            <a:rPr lang="en-US" cap="none" sz="1100" b="0" i="0" u="none" baseline="0">
              <a:latin typeface="Times New Roman"/>
              <a:ea typeface="Times New Roman"/>
              <a:cs typeface="Times New Roman"/>
            </a:rPr>
            <a:t>in the air/fuel mixture and are typically retrofitted with a three-way catalyst and air-fuel ratio controller to control emissions.
</a:t>
          </a:r>
          <a:r>
            <a:rPr lang="en-US" cap="none" sz="1100" b="1" i="0" u="none" baseline="0">
              <a:latin typeface="Times New Roman"/>
              <a:ea typeface="Times New Roman"/>
              <a:cs typeface="Times New Roman"/>
            </a:rPr>
            <a:t>Lean burn</a:t>
          </a:r>
          <a:r>
            <a:rPr lang="en-US" cap="none" sz="1100" b="0" i="0" u="none" baseline="0">
              <a:latin typeface="Times New Roman"/>
              <a:ea typeface="Times New Roman"/>
              <a:cs typeface="Times New Roman"/>
            </a:rPr>
            <a:t> internal combustion engines have excess </a:t>
          </a:r>
          <a:r>
            <a:rPr lang="en-US" cap="none" sz="1100" b="1" i="0" u="none" baseline="0">
              <a:latin typeface="Times New Roman"/>
              <a:ea typeface="Times New Roman"/>
              <a:cs typeface="Times New Roman"/>
            </a:rPr>
            <a:t>air</a:t>
          </a:r>
          <a:r>
            <a:rPr lang="en-US" cap="none" sz="1100" b="0" i="0" u="none" baseline="0">
              <a:latin typeface="Times New Roman"/>
              <a:ea typeface="Times New Roman"/>
              <a:cs typeface="Times New Roman"/>
            </a:rPr>
            <a:t> in the air/fuel mixture and typically need selective catalytic reduction (such as ammonia injection) to reduce emissions.
It is usually not economically feasible to convert a lean burn engine into a rich burn engine or vice versa.  If you are unsure of the type of engine, the manufacturer can determine the type of engine based on the model number or serial number from the engine's nameplate.
</a:t>
          </a:r>
          <a:r>
            <a:rPr lang="en-US" cap="none" sz="1100" b="1" i="0" u="none" baseline="0">
              <a:latin typeface="Times New Roman"/>
              <a:ea typeface="Times New Roman"/>
              <a:cs typeface="Times New Roman"/>
            </a:rPr>
            <a:t>Microturbines</a:t>
          </a:r>
          <a:r>
            <a:rPr lang="en-US" cap="none" sz="1100" b="0" i="0" u="none" baseline="0">
              <a:latin typeface="Times New Roman"/>
              <a:ea typeface="Times New Roman"/>
              <a:cs typeface="Times New Roman"/>
            </a:rPr>
            <a:t> are small turbines less than 500 kilowatts provided in packaged units for commercial and industrial use.
If the selection of "</a:t>
          </a:r>
          <a:r>
            <a:rPr lang="en-US" cap="none" sz="1100" b="1" i="0" u="none" baseline="0">
              <a:latin typeface="Times New Roman"/>
              <a:ea typeface="Times New Roman"/>
              <a:cs typeface="Times New Roman"/>
            </a:rPr>
            <a:t>Other</a:t>
          </a:r>
          <a:r>
            <a:rPr lang="en-US" cap="none" sz="1100" b="0" i="0" u="none" baseline="0">
              <a:latin typeface="Times New Roman"/>
              <a:ea typeface="Times New Roman"/>
              <a:cs typeface="Times New Roman"/>
            </a:rPr>
            <a:t>" is chosen, a heat rate in the following row must be specified.</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50</xdr:row>
      <xdr:rowOff>0</xdr:rowOff>
    </xdr:to>
    <xdr:sp>
      <xdr:nvSpPr>
        <xdr:cNvPr id="1" name="TextBox 2"/>
        <xdr:cNvSpPr txBox="1">
          <a:spLocks noChangeArrowheads="1"/>
        </xdr:cNvSpPr>
      </xdr:nvSpPr>
      <xdr:spPr>
        <a:xfrm>
          <a:off x="200025" y="266700"/>
          <a:ext cx="5734050" cy="3067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Selecting a type of generator (rich burn engine, lean burn engine, or microturbine) in the previous field sets the default heat rate in this field.  The heat rate of an electric generator is defined as the amount of fuel the generator consumes to produce 1 kWh.  Most engine manufacturers provide a heat rate in BTUs/hp-hour (lower heating value) at ISO conditions.  To convert the heat rate to net BTUs/kWh (higher heating value), adjustments must be made for the following:
Lower to higher heating value
Electric generator efficiency
Horsepower to kilowatt conversion factor
Parasitic loads and transformer losses
Adjustments for temperature, altitude, and engine age
The default heat rates in this analysis tool are based on average heat rates incorporating the aforementioned adjustments for typical Southern California conditions.</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46</xdr:row>
      <xdr:rowOff>0</xdr:rowOff>
    </xdr:to>
    <xdr:sp>
      <xdr:nvSpPr>
        <xdr:cNvPr id="1" name="TextBox 2"/>
        <xdr:cNvSpPr txBox="1">
          <a:spLocks noChangeArrowheads="1"/>
        </xdr:cNvSpPr>
      </xdr:nvSpPr>
      <xdr:spPr>
        <a:xfrm>
          <a:off x="200025" y="266700"/>
          <a:ext cx="5734050"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Enter the total delivered cost of gas per therm including procurement, transportation, and local taxes.  This value should represent the "incremental" cost of gas as opposed to the average cost of gas.  For more information about gas rates, contact your Account Executive or call (800) GAS-2000.
For up-to-date natural gas tariffs, please visit www.socalgas.com.
For information on natural gas futures prices, spot market prices, and electricity prices, please visit www.enerfax.com.
One therm = 100 cubic feet of gas = 100,000 BTUs</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46</xdr:row>
      <xdr:rowOff>0</xdr:rowOff>
    </xdr:to>
    <xdr:sp>
      <xdr:nvSpPr>
        <xdr:cNvPr id="1" name="TextBox 2"/>
        <xdr:cNvSpPr txBox="1">
          <a:spLocks noChangeArrowheads="1"/>
        </xdr:cNvSpPr>
      </xdr:nvSpPr>
      <xdr:spPr>
        <a:xfrm>
          <a:off x="200025" y="266700"/>
          <a:ext cx="5734050"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With additional equipment, heat can be recovered from an engine-generator or microturbine to produce hot water, steam, or chilled water.  Choosing a heat recovery option in this field will set an "available" amount of waste heat in the following field.  The available waste heat is given in either boiler hp or tons of cooling.  This represents the amount of hot water, steam, or chilled water that can be displaced from load on existing equipment.</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62</xdr:row>
      <xdr:rowOff>0</xdr:rowOff>
    </xdr:to>
    <xdr:sp>
      <xdr:nvSpPr>
        <xdr:cNvPr id="1" name="TextBox 2"/>
        <xdr:cNvSpPr txBox="1">
          <a:spLocks noChangeArrowheads="1"/>
        </xdr:cNvSpPr>
      </xdr:nvSpPr>
      <xdr:spPr>
        <a:xfrm>
          <a:off x="200025" y="266700"/>
          <a:ext cx="5734050" cy="386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available waste heat is the amount of heat available from the generator whenever the generator is running.  However, in some circumstances, not all of the waste heat is used.  In this field, enter the estimated percentage of the available waste heat that will actually be used in the process.  The following are a few examples:
Example 1:  The generator runs 12 hours per day with 75 hp of available hot water.  All the hot water from a 75 hp boiler is used 6 hours per day.  In this example, 50% should be entered in the field.
Example 2:  The generator runs 24 hours per day all year-round with 100 tons of available chilled water.  Chilled water is used for air conditioning 12 hours per day, 6 months per year during the summer.  In this example, 25% should be entered in the field.
Example 3:  The generator runs 24 hours per day all year-round with 80 hp of available steam.  A 40 hp steam boiler is used on a regular basis cycling on about 50% of the time.  In this example, 25% should be entered in the field.
Example 4:  The analysis tool shows 100 hp of available hot water, but your system design can produce 120 hp, all of which will be used.  In this example, 120% should be entered in the field.</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61</xdr:row>
      <xdr:rowOff>0</xdr:rowOff>
    </xdr:to>
    <xdr:sp>
      <xdr:nvSpPr>
        <xdr:cNvPr id="1" name="TextBox 2"/>
        <xdr:cNvSpPr txBox="1">
          <a:spLocks noChangeArrowheads="1"/>
        </xdr:cNvSpPr>
      </xdr:nvSpPr>
      <xdr:spPr>
        <a:xfrm>
          <a:off x="200025" y="266700"/>
          <a:ext cx="5734050" cy="380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Enter the estimated maintenance costs per kilowatt-hour.  This number is calculated from estimated annual maintenance costs divided by annual kilowatt-hours produced.  The following are some guidelines on maintenance costs:
Microturbines ~ $0.015/kWh
Microturbines with heat recovery ~ $0.02/kWh
Engines &lt; 200 kW ~ $0.02/kWh
Engines &lt; 200 kW with heat recovery ~ $0.025/kWh
Engines 200 kW to 500 kW ~ $0.015/kWh
Engines 200 kW to 500 kW with heat recovery ~ $0.02/kWh
Engines &gt; 500 kW ~ $0.01/kWh
Engines &gt; 500 kW with heat recovery ~ $0.015/kWh</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46</xdr:row>
      <xdr:rowOff>0</xdr:rowOff>
    </xdr:to>
    <xdr:sp>
      <xdr:nvSpPr>
        <xdr:cNvPr id="1" name="TextBox 2"/>
        <xdr:cNvSpPr txBox="1">
          <a:spLocks noChangeArrowheads="1"/>
        </xdr:cNvSpPr>
      </xdr:nvSpPr>
      <xdr:spPr>
        <a:xfrm>
          <a:off x="200025" y="266700"/>
          <a:ext cx="5734050"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Electric utility fixed costs represent electricity bill costs that are added on or not reduced as result of generating your own electricity.  These costs include applicable standby charges, exit fees, customer charges, demand charges (when generator is down), added facilities charges, and non bypassable surcharges.  Although these charges are difficult to estimate, 1 cent per kilowatt-hour is typical.</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89</xdr:col>
      <xdr:colOff>0</xdr:colOff>
      <xdr:row>46</xdr:row>
      <xdr:rowOff>0</xdr:rowOff>
    </xdr:to>
    <xdr:sp>
      <xdr:nvSpPr>
        <xdr:cNvPr id="1" name="TextBox 2"/>
        <xdr:cNvSpPr txBox="1">
          <a:spLocks noChangeArrowheads="1"/>
        </xdr:cNvSpPr>
      </xdr:nvSpPr>
      <xdr:spPr>
        <a:xfrm>
          <a:off x="200025" y="266700"/>
          <a:ext cx="5734050"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This field is in parentheses (a negative number) because it represents a savings as opposed to a cost in generating electricity.  The amount represents existing utility costs currently being spent to produce hot water, steam, or chilled water.  These utility costs will be eliminated by recovering waste heat from the generator.</a:t>
          </a:r>
        </a:p>
      </xdr:txBody>
    </xdr:sp>
    <xdr:clientData/>
  </xdr:twoCellAnchor>
  <xdr:twoCellAnchor>
    <xdr:from>
      <xdr:col>41</xdr:col>
      <xdr:colOff>0</xdr:colOff>
      <xdr:row>17</xdr:row>
      <xdr:rowOff>0</xdr:rowOff>
    </xdr:from>
    <xdr:to>
      <xdr:col>46</xdr:col>
      <xdr:colOff>0</xdr:colOff>
      <xdr:row>19</xdr:row>
      <xdr:rowOff>38100</xdr:rowOff>
    </xdr:to>
    <xdr:sp fLocksText="0">
      <xdr:nvSpPr>
        <xdr:cNvPr id="2" name="TextBox 3" hidden="1"/>
        <xdr:cNvSpPr txBox="1">
          <a:spLocks noChangeArrowheads="1"/>
        </xdr:cNvSpPr>
      </xdr:nvSpPr>
      <xdr:spPr>
        <a:xfrm>
          <a:off x="2733675" y="1133475"/>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15</a:t>
          </a:r>
        </a:p>
      </xdr:txBody>
    </xdr:sp>
    <xdr:clientData/>
  </xdr:twoCellAnchor>
  <xdr:twoCellAnchor>
    <xdr:from>
      <xdr:col>19</xdr:col>
      <xdr:colOff>0</xdr:colOff>
      <xdr:row>11</xdr:row>
      <xdr:rowOff>0</xdr:rowOff>
    </xdr:from>
    <xdr:to>
      <xdr:col>86</xdr:col>
      <xdr:colOff>0</xdr:colOff>
      <xdr:row>49</xdr:row>
      <xdr:rowOff>0</xdr:rowOff>
    </xdr:to>
    <xdr:sp>
      <xdr:nvSpPr>
        <xdr:cNvPr id="3" name="TextBox 4" hidden="1"/>
        <xdr:cNvSpPr txBox="1">
          <a:spLocks noChangeArrowheads="1"/>
        </xdr:cNvSpPr>
      </xdr:nvSpPr>
      <xdr:spPr>
        <a:xfrm>
          <a:off x="1266825" y="733425"/>
          <a:ext cx="4467225" cy="2533650"/>
        </a:xfrm>
        <a:prstGeom prst="rect">
          <a:avLst/>
        </a:prstGeom>
        <a:solidFill>
          <a:srgbClr val="CCFFFF">
            <a:alpha val="50000"/>
          </a:srgbClr>
        </a:solidFill>
        <a:ln w="9525" cmpd="sng">
          <a:solidFill>
            <a:srgbClr val="000000"/>
          </a:solidFill>
          <a:headEnd type="none"/>
          <a:tailEnd type="none"/>
        </a:ln>
      </xdr:spPr>
      <xdr:txBody>
        <a:bodyPr vertOverflow="clip" wrap="square"/>
        <a:p>
          <a:pPr algn="l">
            <a:defRPr/>
          </a:pPr>
          <a:r>
            <a:rPr lang="en-US" cap="none" sz="2400" b="0" i="1" u="none" baseline="0">
              <a:solidFill>
                <a:srgbClr val="0000FF"/>
              </a:solidFill>
              <a:latin typeface="Arial"/>
              <a:ea typeface="Arial"/>
              <a:cs typeface="Arial"/>
            </a:rPr>
            <a:t>Message 2</a:t>
          </a:r>
        </a:p>
      </xdr:txBody>
    </xdr:sp>
    <xdr:clientData/>
  </xdr:twoCellAnchor>
  <xdr:twoCellAnchor>
    <xdr:from>
      <xdr:col>19</xdr:col>
      <xdr:colOff>0</xdr:colOff>
      <xdr:row>11</xdr:row>
      <xdr:rowOff>0</xdr:rowOff>
    </xdr:from>
    <xdr:to>
      <xdr:col>86</xdr:col>
      <xdr:colOff>0</xdr:colOff>
      <xdr:row>49</xdr:row>
      <xdr:rowOff>0</xdr:rowOff>
    </xdr:to>
    <xdr:sp>
      <xdr:nvSpPr>
        <xdr:cNvPr id="4" name="TextBox 5" hidden="1"/>
        <xdr:cNvSpPr txBox="1">
          <a:spLocks noChangeArrowheads="1"/>
        </xdr:cNvSpPr>
      </xdr:nvSpPr>
      <xdr:spPr>
        <a:xfrm>
          <a:off x="1266825" y="733425"/>
          <a:ext cx="4467225" cy="2533650"/>
        </a:xfrm>
        <a:prstGeom prst="rect">
          <a:avLst/>
        </a:prstGeom>
        <a:solidFill>
          <a:srgbClr val="969696">
            <a:alpha val="50000"/>
          </a:srgbClr>
        </a:solidFill>
        <a:ln w="9525" cmpd="sng">
          <a:solidFill>
            <a:srgbClr val="000000"/>
          </a:solidFill>
          <a:headEnd type="none"/>
          <a:tailEnd type="none"/>
        </a:ln>
      </xdr:spPr>
      <xdr:txBody>
        <a:bodyPr vertOverflow="clip" wrap="square"/>
        <a:p>
          <a:pPr algn="l">
            <a:defRPr/>
          </a:pPr>
          <a:r>
            <a:rPr lang="en-US" cap="none" sz="2200" b="0" i="1" u="none" baseline="0">
              <a:solidFill>
                <a:srgbClr val="FF0000"/>
              </a:solidFill>
            </a:rPr>
            <a:t>Message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E22"/>
  <sheetViews>
    <sheetView showGridLines="0" tabSelected="1" workbookViewId="0" topLeftCell="A1">
      <selection activeCell="C3" sqref="C3"/>
    </sheetView>
  </sheetViews>
  <sheetFormatPr defaultColWidth="9.140625" defaultRowHeight="30" customHeight="1"/>
  <cols>
    <col min="1" max="1" width="5.140625" style="10" customWidth="1"/>
    <col min="2" max="2" width="35.8515625" style="10" customWidth="1"/>
    <col min="3" max="3" width="15.57421875" style="10" customWidth="1"/>
    <col min="4" max="4" width="26.57421875" style="10" customWidth="1"/>
    <col min="5" max="16384" width="9.140625" style="10" customWidth="1"/>
  </cols>
  <sheetData>
    <row r="1" spans="1:5" s="9" customFormat="1" ht="30" customHeight="1">
      <c r="A1" s="36" t="s">
        <v>0</v>
      </c>
      <c r="B1" s="36"/>
      <c r="C1" s="36"/>
      <c r="D1" s="36"/>
      <c r="E1" s="36"/>
    </row>
    <row r="2" ht="45" customHeight="1" thickBot="1"/>
    <row r="3" spans="2:4" s="11" customFormat="1" ht="30" customHeight="1">
      <c r="B3" s="15" t="s">
        <v>12</v>
      </c>
      <c r="C3" s="30">
        <v>500</v>
      </c>
      <c r="D3" s="16" t="s">
        <v>18</v>
      </c>
    </row>
    <row r="4" spans="2:4" s="11" customFormat="1" ht="30" customHeight="1">
      <c r="B4" s="17" t="s">
        <v>2</v>
      </c>
      <c r="C4" s="12"/>
      <c r="D4" s="18"/>
    </row>
    <row r="5" spans="2:4" s="11" customFormat="1" ht="30" customHeight="1">
      <c r="B5" s="17" t="s">
        <v>5</v>
      </c>
      <c r="C5" s="29">
        <f>LOOKUP(Sheet2!A2,Sheet2!B2:D5)</f>
        <v>11200</v>
      </c>
      <c r="D5" s="34" t="s">
        <v>33</v>
      </c>
    </row>
    <row r="6" spans="2:4" s="11" customFormat="1" ht="30" customHeight="1">
      <c r="B6" s="17" t="s">
        <v>6</v>
      </c>
      <c r="C6" s="28">
        <v>0.75</v>
      </c>
      <c r="D6" s="18" t="s">
        <v>10</v>
      </c>
    </row>
    <row r="7" spans="2:4" s="11" customFormat="1" ht="30" customHeight="1">
      <c r="B7" s="17" t="s">
        <v>1</v>
      </c>
      <c r="C7" s="12"/>
      <c r="D7" s="18"/>
    </row>
    <row r="8" spans="2:4" s="11" customFormat="1" ht="30" customHeight="1">
      <c r="B8" s="17" t="s">
        <v>3</v>
      </c>
      <c r="C8" s="13">
        <f>LOOKUP(Sheet2!A8,Sheet2!B8:D11)</f>
        <v>0</v>
      </c>
      <c r="D8" s="18">
        <f>LOOKUP(Sheet2!A8,Sheet2!B8:B11,Sheet2!E8:E11)</f>
      </c>
    </row>
    <row r="9" spans="2:4" s="11" customFormat="1" ht="30" customHeight="1" thickBot="1">
      <c r="B9" s="19" t="s">
        <v>31</v>
      </c>
      <c r="C9" s="27">
        <v>0</v>
      </c>
      <c r="D9" s="20"/>
    </row>
    <row r="10" spans="2:4" s="11" customFormat="1" ht="30" customHeight="1">
      <c r="B10" s="15" t="s">
        <v>6</v>
      </c>
      <c r="C10" s="21">
        <f>C6*C5/100000</f>
        <v>0.084</v>
      </c>
      <c r="D10" s="16" t="s">
        <v>8</v>
      </c>
    </row>
    <row r="11" spans="2:4" s="11" customFormat="1" ht="30" customHeight="1">
      <c r="B11" s="17" t="s">
        <v>7</v>
      </c>
      <c r="C11" s="26">
        <v>0.015</v>
      </c>
      <c r="D11" s="18" t="s">
        <v>8</v>
      </c>
    </row>
    <row r="12" spans="2:4" s="11" customFormat="1" ht="30" customHeight="1">
      <c r="B12" s="17" t="s">
        <v>9</v>
      </c>
      <c r="C12" s="26">
        <v>0.01</v>
      </c>
      <c r="D12" s="18" t="s">
        <v>8</v>
      </c>
    </row>
    <row r="13" spans="2:4" s="11" customFormat="1" ht="30" customHeight="1" thickBot="1">
      <c r="B13" s="19" t="s">
        <v>11</v>
      </c>
      <c r="C13" s="22">
        <f>-0.45*C9*C10*(LOOKUP(Sheet2!A8,Sheet2!B8:B11,Sheet2!F8:F11))</f>
        <v>0</v>
      </c>
      <c r="D13" s="20" t="s">
        <v>8</v>
      </c>
    </row>
    <row r="14" spans="2:4" s="11" customFormat="1" ht="30" customHeight="1" thickBot="1">
      <c r="B14" s="23" t="s">
        <v>4</v>
      </c>
      <c r="C14" s="24">
        <f>SUM(C10:C13)</f>
        <v>0.109</v>
      </c>
      <c r="D14" s="25" t="s">
        <v>8</v>
      </c>
    </row>
    <row r="15" spans="2:4" ht="30" customHeight="1">
      <c r="B15" s="39"/>
      <c r="C15" s="40"/>
      <c r="D15" s="40"/>
    </row>
    <row r="17" spans="2:4" ht="30" customHeight="1">
      <c r="B17" s="37" t="s">
        <v>28</v>
      </c>
      <c r="C17" s="38"/>
      <c r="D17" s="38"/>
    </row>
    <row r="18" spans="2:4" ht="30" customHeight="1">
      <c r="B18" s="38"/>
      <c r="C18" s="38"/>
      <c r="D18" s="38"/>
    </row>
    <row r="19" spans="2:4" ht="30" customHeight="1">
      <c r="B19" s="38"/>
      <c r="C19" s="38"/>
      <c r="D19" s="38"/>
    </row>
    <row r="20" spans="2:4" ht="30" customHeight="1">
      <c r="B20" s="38"/>
      <c r="C20" s="38"/>
      <c r="D20" s="38"/>
    </row>
    <row r="21" spans="2:4" ht="30" customHeight="1">
      <c r="B21" s="38"/>
      <c r="C21" s="38"/>
      <c r="D21" s="38"/>
    </row>
    <row r="22" spans="2:4" ht="30" customHeight="1">
      <c r="B22" s="38"/>
      <c r="C22" s="38"/>
      <c r="D22" s="38"/>
    </row>
  </sheetData>
  <sheetProtection sheet="1" objects="1" scenarios="1"/>
  <mergeCells count="3">
    <mergeCell ref="A1:E1"/>
    <mergeCell ref="B17:D22"/>
    <mergeCell ref="B15:D15"/>
  </mergeCells>
  <printOptions horizontalCentered="1"/>
  <pageMargins left="0.5" right="0.5" top="0.75" bottom="0.75" header="0.5" footer="0.5"/>
  <pageSetup horizontalDpi="300" verticalDpi="300" orientation="portrait" r:id="rId2"/>
  <legacyDrawing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objects="1" scenarios="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objects="1" scenarios="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F11"/>
  <sheetViews>
    <sheetView showGridLines="0" zoomScale="75" zoomScaleNormal="75" workbookViewId="0" topLeftCell="A1">
      <selection activeCell="A1" sqref="A1"/>
    </sheetView>
  </sheetViews>
  <sheetFormatPr defaultColWidth="9.140625" defaultRowHeight="12.75"/>
  <cols>
    <col min="1" max="1" width="6.421875" style="1" customWidth="1"/>
    <col min="2" max="2" width="11.421875" style="1" bestFit="1" customWidth="1"/>
    <col min="3" max="3" width="27.00390625" style="1" customWidth="1"/>
    <col min="4" max="4" width="17.57421875" style="1" customWidth="1"/>
    <col min="5" max="5" width="22.00390625" style="1" bestFit="1" customWidth="1"/>
    <col min="6" max="6" width="11.8515625" style="1" customWidth="1"/>
    <col min="7" max="16384" width="9.140625" style="1" customWidth="1"/>
  </cols>
  <sheetData>
    <row r="1" spans="2:4" ht="30">
      <c r="B1" s="2" t="s">
        <v>16</v>
      </c>
      <c r="C1" s="8" t="s">
        <v>2</v>
      </c>
      <c r="D1" s="3" t="s">
        <v>17</v>
      </c>
    </row>
    <row r="2" spans="1:4" ht="15">
      <c r="A2" s="32">
        <v>2</v>
      </c>
      <c r="B2" s="5">
        <v>1</v>
      </c>
      <c r="C2" s="5" t="s">
        <v>26</v>
      </c>
      <c r="D2" s="6">
        <v>12500</v>
      </c>
    </row>
    <row r="3" spans="2:4" ht="15">
      <c r="B3" s="5">
        <v>2</v>
      </c>
      <c r="C3" s="5" t="s">
        <v>27</v>
      </c>
      <c r="D3" s="35">
        <v>11200</v>
      </c>
    </row>
    <row r="4" spans="2:4" ht="15">
      <c r="B4" s="5">
        <v>3</v>
      </c>
      <c r="C4" s="5" t="s">
        <v>13</v>
      </c>
      <c r="D4" s="35">
        <v>14700</v>
      </c>
    </row>
    <row r="5" spans="2:4" ht="15">
      <c r="B5" s="5">
        <v>4</v>
      </c>
      <c r="C5" s="5" t="s">
        <v>25</v>
      </c>
      <c r="D5" s="33" t="s">
        <v>32</v>
      </c>
    </row>
    <row r="7" spans="2:6" ht="60">
      <c r="B7" s="3" t="s">
        <v>16</v>
      </c>
      <c r="C7" s="3" t="s">
        <v>1</v>
      </c>
      <c r="D7" s="3" t="s">
        <v>17</v>
      </c>
      <c r="E7" s="7" t="s">
        <v>24</v>
      </c>
      <c r="F7" s="3" t="s">
        <v>23</v>
      </c>
    </row>
    <row r="8" spans="1:6" ht="15">
      <c r="A8" s="4">
        <v>1</v>
      </c>
      <c r="B8" s="3">
        <v>1</v>
      </c>
      <c r="C8" s="3" t="s">
        <v>29</v>
      </c>
      <c r="D8" s="3">
        <v>0</v>
      </c>
      <c r="E8" s="31" t="s">
        <v>30</v>
      </c>
      <c r="F8" s="14"/>
    </row>
    <row r="9" spans="2:6" ht="15">
      <c r="B9" s="5">
        <v>2</v>
      </c>
      <c r="C9" s="5" t="s">
        <v>14</v>
      </c>
      <c r="D9" s="5">
        <f>150*Sheet1!C3/1000</f>
        <v>75</v>
      </c>
      <c r="E9" s="5" t="s">
        <v>21</v>
      </c>
      <c r="F9" s="5">
        <v>1</v>
      </c>
    </row>
    <row r="10" spans="2:6" ht="15">
      <c r="B10" s="5">
        <v>3</v>
      </c>
      <c r="C10" s="5" t="s">
        <v>19</v>
      </c>
      <c r="D10" s="5">
        <f>250*Sheet1!C3/1000</f>
        <v>125</v>
      </c>
      <c r="E10" s="5" t="s">
        <v>20</v>
      </c>
      <c r="F10" s="5">
        <v>0.65</v>
      </c>
    </row>
    <row r="11" spans="2:6" ht="15">
      <c r="B11" s="5">
        <v>4</v>
      </c>
      <c r="C11" s="5" t="s">
        <v>15</v>
      </c>
      <c r="D11" s="5">
        <f>120*Sheet1!C3/1000</f>
        <v>60</v>
      </c>
      <c r="E11" s="5" t="s">
        <v>22</v>
      </c>
      <c r="F11" s="5">
        <v>0.85</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B1">
      <selection activeCell="A1" sqref="A1"/>
    </sheetView>
  </sheetViews>
  <sheetFormatPr defaultColWidth="0.9921875" defaultRowHeight="5.25" customHeight="1"/>
  <sheetData/>
  <sheetProtection sheet="1" objects="1" scenarios="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objects="1" scenarios="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objects="1" scenarios="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35">
      <selection activeCell="A1" sqref="A1"/>
    </sheetView>
  </sheetViews>
  <sheetFormatPr defaultColWidth="0.9921875" defaultRowHeight="5.25" customHeight="1"/>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44">
      <selection activeCell="A1" sqref="A1"/>
    </sheetView>
  </sheetViews>
  <sheetFormatPr defaultColWidth="0.9921875" defaultRowHeight="5.25" customHeight="1"/>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Dave</cp:lastModifiedBy>
  <cp:lastPrinted>2001-05-14T15:46:29Z</cp:lastPrinted>
  <dcterms:created xsi:type="dcterms:W3CDTF">2001-04-11T06:36:15Z</dcterms:created>
  <dcterms:modified xsi:type="dcterms:W3CDTF">2005-08-24T00:10:27Z</dcterms:modified>
  <cp:category/>
  <cp:version/>
  <cp:contentType/>
  <cp:contentStatus/>
</cp:coreProperties>
</file>