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521" windowWidth="5790" windowHeight="11370" tabRatio="749" activeTab="0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'EM&amp;V'!$A$1:$J$13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<sst xmlns="http://schemas.openxmlformats.org/spreadsheetml/2006/main" count="1020" uniqueCount="269">
  <si>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</si>
  <si>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</si>
  <si>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</si>
  <si>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</si>
  <si>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</si>
  <si>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</si>
  <si>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</si>
  <si>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</si>
  <si>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</si>
  <si>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</si>
  <si>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</si>
  <si>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</si>
  <si>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</si>
  <si>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</si>
  <si>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</si>
  <si>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</si>
  <si>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</si>
  <si>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Units Committed</t>
  </si>
  <si>
    <t>DEER Measure ID</t>
  </si>
  <si>
    <t>Unit Definition</t>
  </si>
  <si>
    <t>End Use</t>
  </si>
  <si>
    <t>Market Sector</t>
  </si>
  <si>
    <t>Market Segment</t>
  </si>
  <si>
    <t>DEER 
Run ID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</si>
  <si>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</si>
  <si>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</si>
  <si>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</si>
  <si>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</si>
  <si>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</si>
  <si>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</si>
  <si>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</si>
  <si>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</si>
  <si>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</si>
  <si>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</si>
  <si>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Net Summer Peak kW</t>
  </si>
  <si>
    <t>Net Annual kWh</t>
  </si>
  <si>
    <t xml:space="preserve">Net Annual Therms </t>
  </si>
  <si>
    <t>Residential</t>
  </si>
  <si>
    <t>Appliances</t>
  </si>
  <si>
    <t>Consumer Electronics</t>
  </si>
  <si>
    <t>Cooking Appliances</t>
  </si>
  <si>
    <t>HVAC</t>
  </si>
  <si>
    <t>Lighting</t>
  </si>
  <si>
    <t>Pool Pump</t>
  </si>
  <si>
    <t>Refrigeration</t>
  </si>
  <si>
    <t>Water Heating</t>
  </si>
  <si>
    <t>Other</t>
  </si>
  <si>
    <t>Nonresidential</t>
  </si>
  <si>
    <t>Office</t>
  </si>
  <si>
    <t>Process</t>
  </si>
  <si>
    <t>Commercial</t>
  </si>
  <si>
    <t>Industrial</t>
  </si>
  <si>
    <t>Agricultural</t>
  </si>
  <si>
    <t>Expenditures</t>
  </si>
  <si>
    <t>Gas Savings (Net Annual Therms)</t>
  </si>
  <si>
    <t>Goal</t>
  </si>
  <si>
    <t>Expenditures ($)</t>
  </si>
  <si>
    <t>Paid 
(Inception-To-Date)</t>
  </si>
  <si>
    <t>Installed 
(Inception-To-Date)</t>
  </si>
  <si>
    <t>Installed 
(Report Quarter)</t>
  </si>
  <si>
    <t>Square Footage</t>
  </si>
  <si>
    <t>Total</t>
  </si>
  <si>
    <t>Net Annual Therms</t>
  </si>
  <si>
    <t>Square Footage Affected by GBI-Related Programs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</si>
  <si>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</si>
  <si>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</si>
  <si>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</si>
  <si>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</si>
  <si>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4.1:  GBI Goal and Results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</si>
  <si>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</si>
  <si>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</si>
  <si>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</si>
  <si>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</si>
  <si>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</si>
  <si>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</si>
  <si>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Demand Reduction (Summer Peak kW,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</si>
  <si>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</si>
  <si>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</si>
  <si>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</si>
  <si>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</si>
  <si>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</si>
  <si>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</si>
  <si>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</si>
  <si>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</si>
  <si>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</si>
  <si>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</si>
  <si>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</si>
  <si>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</si>
  <si>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</si>
  <si>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</si>
  <si>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</si>
  <si>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</si>
  <si>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</si>
  <si>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</si>
  <si>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</si>
  <si>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</si>
  <si>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</si>
  <si>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</si>
  <si>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</si>
  <si>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</si>
  <si>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</si>
  <si>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</si>
  <si>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</si>
  <si>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</si>
  <si>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</si>
  <si>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</si>
  <si>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</si>
  <si>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</si>
  <si>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</si>
  <si>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</si>
  <si>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</si>
  <si>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</si>
  <si>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</si>
  <si>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</si>
  <si>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</si>
  <si>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</si>
  <si>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</si>
  <si>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</si>
  <si>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</si>
  <si>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</si>
  <si>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</si>
  <si>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</si>
  <si>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</si>
  <si>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</si>
  <si>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</si>
  <si>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</si>
  <si>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</si>
  <si>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</si>
  <si>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</si>
  <si>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</si>
  <si>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</si>
  <si>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</si>
  <si>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SCG3511</t>
  </si>
  <si>
    <t>NEW4-Savings By Design SCG SCE Program</t>
  </si>
  <si>
    <t>SCG3512</t>
  </si>
  <si>
    <t>NEW5-Savings By Design SCG Muni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</si>
  <si>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</si>
  <si>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</si>
  <si>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</si>
  <si>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</si>
  <si>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</si>
  <si>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</si>
  <si>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</si>
  <si>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</si>
  <si>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</si>
  <si>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</si>
  <si>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</si>
  <si>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</si>
  <si>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</si>
  <si>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</si>
  <si>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</si>
  <si>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</si>
  <si>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</si>
  <si>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</si>
  <si>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</si>
  <si>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</si>
  <si>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</si>
  <si>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</si>
  <si>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</si>
  <si>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</si>
  <si>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</si>
  <si>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</si>
  <si>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</si>
  <si>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</si>
  <si>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</si>
  <si>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</si>
  <si>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LIEE Programs</t>
  </si>
  <si>
    <t>Space Heating Boilers - Large Water</t>
  </si>
  <si>
    <t/>
  </si>
  <si>
    <t>MBtuh</t>
  </si>
  <si>
    <t>71</t>
  </si>
  <si>
    <t>Greenhouse Heat Curtain</t>
  </si>
  <si>
    <t>D03-981</t>
  </si>
  <si>
    <t>CFRM00AVHtCtn</t>
  </si>
  <si>
    <t>Sqft</t>
  </si>
  <si>
    <t>11</t>
  </si>
  <si>
    <t>LinearFt</t>
  </si>
  <si>
    <t>31</t>
  </si>
  <si>
    <t>Tank Insulation - Low Temperature Applic. (LF) 2 in</t>
  </si>
  <si>
    <t>SquareFT</t>
  </si>
  <si>
    <t>81</t>
  </si>
  <si>
    <t>Water Heating -Commercial Pool Heater</t>
  </si>
  <si>
    <t>Mbtuh</t>
  </si>
  <si>
    <t>61</t>
  </si>
  <si>
    <t>Process Boiler - Steam</t>
  </si>
  <si>
    <t>32</t>
  </si>
  <si>
    <t>Commercial Boiler (Non-Space Heat, Non-Process)</t>
  </si>
  <si>
    <t>72</t>
  </si>
  <si>
    <t>62</t>
  </si>
  <si>
    <t>Pipe Insulation - Hot Water Applic. (sq ft) 1 in</t>
  </si>
  <si>
    <t>Infrared Film for Greenhouses</t>
  </si>
  <si>
    <t>D03-980</t>
  </si>
  <si>
    <t>CFRM07AVIRFlm</t>
  </si>
  <si>
    <t>Instantaneous Water Heaters (&gt;= 200 MBTUH)</t>
  </si>
  <si>
    <t>Storage Water Heaters (LRG &gt;75 MBTUH)</t>
  </si>
  <si>
    <t>Pipe Insulation - Low Pressure Steam Applic. (LF) 1 in</t>
  </si>
  <si>
    <t>Steam Trap Replacement</t>
  </si>
  <si>
    <t>Unit</t>
  </si>
  <si>
    <t>33</t>
  </si>
  <si>
    <t>Pipe Insulation - Low Pressure Steam Applic. (LF) 2 in</t>
  </si>
  <si>
    <t>LinearFT</t>
  </si>
  <si>
    <t>Central System Gas Boiler: Water Heating Only</t>
  </si>
  <si>
    <t>Multi Family</t>
  </si>
  <si>
    <t>NA</t>
  </si>
  <si>
    <t>Gas Wtr Htr Controller (&gt;=30 units) Post 1970</t>
  </si>
  <si>
    <t>Clothes Washer Energy Star Tier II MEF = 1.60 (In Coin-Op Laundry Area)</t>
  </si>
  <si>
    <t>D03-950</t>
  </si>
  <si>
    <t>RRes00AVC3T2D</t>
  </si>
  <si>
    <t>Clothes Washer, CWasher</t>
  </si>
  <si>
    <t>Gas Wtr Htr Controller (&lt;30 units) Post 1970</t>
  </si>
  <si>
    <t>Gas Wtr Htr Controller (&lt;30 units) Pre 1970</t>
  </si>
  <si>
    <t>Central System Natural Gas Water Heater</t>
  </si>
  <si>
    <t>Central Gas Furnace 90% AFUE</t>
  </si>
  <si>
    <t>Natural Gas Storage Water Heater (EF&gt;= 0.63)</t>
  </si>
  <si>
    <t>D03-938</t>
  </si>
  <si>
    <t>RMFM10AVWHGTa</t>
  </si>
  <si>
    <t>Hot Water Tank</t>
  </si>
  <si>
    <t>Gas Wtr Htr Controller (&gt;= 30 units) Pre 1970</t>
  </si>
  <si>
    <t>CPI Equip. Modernization</t>
  </si>
  <si>
    <t>Therm</t>
  </si>
  <si>
    <t>EER Convection Oven</t>
  </si>
  <si>
    <t>EER Combination Oven</t>
  </si>
  <si>
    <t>PER Misc. Process Equip. Replacement</t>
  </si>
  <si>
    <t>Single Family</t>
  </si>
  <si>
    <t>Gas Storage Water Heater (EF&gt;= 0.62)</t>
  </si>
  <si>
    <t>RSFM10AVWHGTa</t>
  </si>
  <si>
    <t>72 kBtuh unit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</si>
  <si>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</si>
  <si>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</si>
  <si>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</si>
  <si>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</si>
  <si>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</si>
  <si>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</si>
  <si>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</si>
  <si>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</si>
  <si>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</si>
  <si>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</si>
  <si>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</si>
  <si>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</si>
  <si>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</si>
  <si>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Clothes Washer Tier II</t>
  </si>
  <si>
    <t>Southern California Gas Company</t>
  </si>
  <si>
    <t>1st Q 2006</t>
  </si>
  <si>
    <t>2nd Q 2006</t>
  </si>
  <si>
    <t>Quarter Ending September 2006</t>
  </si>
  <si>
    <t>Direct Contact Water Heater</t>
  </si>
  <si>
    <t>Tank Insulation - High Temperature Applic. (LF) 2 in</t>
  </si>
  <si>
    <t>21</t>
  </si>
  <si>
    <t>92</t>
  </si>
  <si>
    <t>Energy Star Clothes Washer - 3.5 cf Tier III MEF=1.8</t>
  </si>
  <si>
    <t>D03-951</t>
  </si>
  <si>
    <t>RRes00AVC3T3D</t>
  </si>
  <si>
    <t>51</t>
  </si>
  <si>
    <t>44</t>
  </si>
  <si>
    <t>53</t>
  </si>
  <si>
    <t>Energy Star Dishwasher  Tier I (EF=.62)</t>
  </si>
  <si>
    <t>D03-953</t>
  </si>
  <si>
    <t>RMFM00AVDW160</t>
  </si>
  <si>
    <t>Dishwasher, DWasher</t>
  </si>
  <si>
    <t>Central System Gas Boiler: Space and Water Heating</t>
  </si>
  <si>
    <t>1000 sqft roof, 1000 SqFt</t>
  </si>
  <si>
    <t>Clothes Washer Energy Star Tier III MEF = 1.80 (In Coin-Op Laundry Area)</t>
  </si>
  <si>
    <t>PER Engine Rebuild/Replacement</t>
  </si>
  <si>
    <t>22</t>
  </si>
  <si>
    <t>CPI Heat Recovery</t>
  </si>
  <si>
    <t>EER Fryer - High Effic. Unit</t>
  </si>
  <si>
    <t>EER Griddle</t>
  </si>
  <si>
    <t>PER Furnace Replacement</t>
  </si>
  <si>
    <t>3rd Q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</si>
</sst>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</numFmts>
  <fonts count="8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2" applyNumberFormat="1" applyFont="1" applyFill="1" applyBorder="1" applyAlignment="1" applyProtection="1">
      <alignment horizontal="centerContinuous"/>
      <protection/>
    </xf>
    <xf numFmtId="0" fontId="4" fillId="2" borderId="2" xfId="22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2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9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44" fontId="6" fillId="0" borderId="7" xfId="17" applyFont="1" applyFill="1" applyBorder="1" applyAlignment="1">
      <alignment horizontal="center" wrapText="1"/>
    </xf>
    <xf numFmtId="44" fontId="6" fillId="0" borderId="7" xfId="17" applyFont="1" applyFill="1" applyBorder="1" applyAlignment="1">
      <alignment horizontal="center"/>
    </xf>
    <xf numFmtId="165" fontId="6" fillId="0" borderId="7" xfId="15" applyNumberFormat="1" applyFont="1" applyFill="1" applyBorder="1" applyAlignment="1">
      <alignment/>
    </xf>
    <xf numFmtId="44" fontId="6" fillId="0" borderId="7" xfId="17" applyFont="1" applyFill="1" applyBorder="1" applyAlignment="1">
      <alignment/>
    </xf>
    <xf numFmtId="43" fontId="6" fillId="0" borderId="7" xfId="15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4" fontId="7" fillId="0" borderId="0" xfId="17" applyFont="1" applyFill="1" applyAlignment="1">
      <alignment/>
    </xf>
    <xf numFmtId="43" fontId="7" fillId="0" borderId="0" xfId="15" applyFont="1" applyFill="1" applyAlignment="1">
      <alignment/>
    </xf>
    <xf numFmtId="167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44" fontId="4" fillId="0" borderId="20" xfId="17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21" xfId="22" applyNumberFormat="1" applyFont="1" applyFill="1" applyBorder="1" applyAlignment="1" applyProtection="1">
      <alignment horizontal="left"/>
      <protection/>
    </xf>
    <xf numFmtId="0" fontId="3" fillId="0" borderId="22" xfId="21" applyFont="1" applyFill="1" applyBorder="1" applyAlignment="1">
      <alignment/>
      <protection/>
    </xf>
    <xf numFmtId="0" fontId="4" fillId="0" borderId="0" xfId="21" applyFont="1" applyFill="1">
      <alignment/>
      <protection/>
    </xf>
    <xf numFmtId="0" fontId="4" fillId="2" borderId="23" xfId="21" applyFont="1" applyFill="1" applyBorder="1" applyAlignment="1">
      <alignment horizontal="center" wrapText="1"/>
      <protection/>
    </xf>
    <xf numFmtId="0" fontId="4" fillId="2" borderId="10" xfId="21" applyFont="1" applyFill="1" applyBorder="1" applyAlignment="1">
      <alignment horizontal="center" wrapText="1"/>
      <protection/>
    </xf>
    <xf numFmtId="0" fontId="4" fillId="2" borderId="11" xfId="21" applyFont="1" applyFill="1" applyBorder="1" applyAlignment="1">
      <alignment horizontal="center" wrapText="1"/>
      <protection/>
    </xf>
    <xf numFmtId="0" fontId="4" fillId="2" borderId="12" xfId="21" applyFont="1" applyFill="1" applyBorder="1" applyAlignment="1">
      <alignment horizontal="center" wrapText="1"/>
      <protection/>
    </xf>
    <xf numFmtId="0" fontId="4" fillId="2" borderId="24" xfId="21" applyFont="1" applyFill="1" applyBorder="1" applyAlignment="1">
      <alignment horizontal="center" wrapText="1"/>
      <protection/>
    </xf>
    <xf numFmtId="0" fontId="4" fillId="2" borderId="25" xfId="21" applyFont="1" applyFill="1" applyBorder="1" applyAlignment="1">
      <alignment horizontal="center"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26" xfId="22" applyFont="1" applyFill="1" applyBorder="1" applyAlignment="1">
      <alignment horizontal="left" wrapText="1"/>
      <protection/>
    </xf>
    <xf numFmtId="43" fontId="6" fillId="0" borderId="13" xfId="15" applyFont="1" applyFill="1" applyBorder="1" applyAlignment="1">
      <alignment/>
    </xf>
    <xf numFmtId="43" fontId="6" fillId="0" borderId="9" xfId="15" applyFont="1" applyFill="1" applyBorder="1" applyAlignment="1">
      <alignment/>
    </xf>
    <xf numFmtId="43" fontId="6" fillId="0" borderId="27" xfId="15" applyFont="1" applyFill="1" applyBorder="1" applyAlignment="1">
      <alignment/>
    </xf>
    <xf numFmtId="43" fontId="6" fillId="0" borderId="28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44" fontId="6" fillId="0" borderId="3" xfId="17" applyFont="1" applyFill="1" applyBorder="1" applyAlignment="1">
      <alignment/>
    </xf>
    <xf numFmtId="44" fontId="6" fillId="0" borderId="4" xfId="17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6" fillId="0" borderId="4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0" fontId="4" fillId="0" borderId="29" xfId="22" applyFont="1" applyFill="1" applyBorder="1" applyAlignment="1">
      <alignment horizontal="left" wrapText="1"/>
      <protection/>
    </xf>
    <xf numFmtId="44" fontId="4" fillId="0" borderId="3" xfId="17" applyFont="1" applyFill="1" applyBorder="1" applyAlignment="1">
      <alignment/>
    </xf>
    <xf numFmtId="44" fontId="4" fillId="0" borderId="4" xfId="17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30" xfId="22" applyFont="1" applyFill="1" applyBorder="1" applyAlignment="1">
      <alignment horizontal="left" wrapText="1"/>
      <protection/>
    </xf>
    <xf numFmtId="44" fontId="4" fillId="0" borderId="5" xfId="17" applyFont="1" applyFill="1" applyBorder="1" applyAlignment="1">
      <alignment/>
    </xf>
    <xf numFmtId="44" fontId="4" fillId="0" borderId="6" xfId="17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17" xfId="15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6" fillId="0" borderId="31" xfId="15" applyFont="1" applyFill="1" applyBorder="1" applyAlignment="1">
      <alignment/>
    </xf>
    <xf numFmtId="43" fontId="6" fillId="0" borderId="17" xfId="15" applyFont="1" applyFill="1" applyBorder="1" applyAlignment="1">
      <alignment/>
    </xf>
    <xf numFmtId="43" fontId="6" fillId="0" borderId="16" xfId="15" applyFont="1" applyFill="1" applyBorder="1" applyAlignment="1">
      <alignment/>
    </xf>
    <xf numFmtId="0" fontId="4" fillId="0" borderId="0" xfId="21" applyFont="1" applyFill="1" applyAlignment="1">
      <alignment/>
      <protection/>
    </xf>
    <xf numFmtId="165" fontId="4" fillId="0" borderId="32" xfId="15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166" fontId="4" fillId="2" borderId="23" xfId="22" applyNumberFormat="1" applyFont="1" applyFill="1" applyBorder="1" applyAlignment="1" applyProtection="1">
      <alignment horizontal="centerContinuous" vertical="center"/>
      <protection/>
    </xf>
    <xf numFmtId="0" fontId="4" fillId="2" borderId="33" xfId="21" applyFont="1" applyFill="1" applyBorder="1" applyAlignment="1">
      <alignment horizontal="center" wrapText="1"/>
      <protection/>
    </xf>
    <xf numFmtId="0" fontId="3" fillId="0" borderId="29" xfId="22" applyFont="1" applyFill="1" applyBorder="1" applyAlignment="1" applyProtection="1">
      <alignment horizontal="left"/>
      <protection locked="0"/>
    </xf>
    <xf numFmtId="165" fontId="3" fillId="0" borderId="3" xfId="15" applyNumberFormat="1" applyFont="1" applyFill="1" applyBorder="1" applyAlignment="1" applyProtection="1">
      <alignment horizontal="left"/>
      <protection/>
    </xf>
    <xf numFmtId="165" fontId="3" fillId="0" borderId="4" xfId="15" applyNumberFormat="1" applyFont="1" applyFill="1" applyBorder="1" applyAlignment="1" applyProtection="1">
      <alignment horizontal="left"/>
      <protection/>
    </xf>
    <xf numFmtId="165" fontId="3" fillId="0" borderId="34" xfId="15" applyNumberFormat="1" applyFont="1" applyFill="1" applyBorder="1" applyAlignment="1" applyProtection="1">
      <alignment horizontal="left"/>
      <protection/>
    </xf>
    <xf numFmtId="0" fontId="4" fillId="0" borderId="26" xfId="22" applyFont="1" applyFill="1" applyBorder="1" applyAlignment="1" applyProtection="1">
      <alignment horizontal="left" indent="1"/>
      <protection locked="0"/>
    </xf>
    <xf numFmtId="165" fontId="4" fillId="0" borderId="13" xfId="15" applyNumberFormat="1" applyFont="1" applyFill="1" applyBorder="1" applyAlignment="1" applyProtection="1">
      <alignment/>
      <protection/>
    </xf>
    <xf numFmtId="165" fontId="4" fillId="0" borderId="27" xfId="15" applyNumberFormat="1" applyFont="1" applyFill="1" applyBorder="1" applyAlignment="1" applyProtection="1">
      <alignment/>
      <protection/>
    </xf>
    <xf numFmtId="165" fontId="4" fillId="0" borderId="35" xfId="15" applyNumberFormat="1" applyFont="1" applyFill="1" applyBorder="1" applyAlignment="1" applyProtection="1">
      <alignment/>
      <protection/>
    </xf>
    <xf numFmtId="0" fontId="4" fillId="0" borderId="29" xfId="22" applyFont="1" applyFill="1" applyBorder="1" applyAlignment="1" applyProtection="1">
      <alignment horizontal="left" indent="1"/>
      <protection locked="0"/>
    </xf>
    <xf numFmtId="165" fontId="4" fillId="0" borderId="3" xfId="15" applyNumberFormat="1" applyFont="1" applyFill="1" applyBorder="1" applyAlignment="1" applyProtection="1">
      <alignment/>
      <protection/>
    </xf>
    <xf numFmtId="165" fontId="4" fillId="0" borderId="4" xfId="15" applyNumberFormat="1" applyFont="1" applyFill="1" applyBorder="1" applyAlignment="1" applyProtection="1">
      <alignment/>
      <protection/>
    </xf>
    <xf numFmtId="165" fontId="4" fillId="0" borderId="34" xfId="15" applyNumberFormat="1" applyFont="1" applyFill="1" applyBorder="1" applyAlignment="1" applyProtection="1">
      <alignment/>
      <protection/>
    </xf>
    <xf numFmtId="0" fontId="3" fillId="0" borderId="30" xfId="0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36" xfId="15" applyNumberFormat="1" applyFont="1" applyBorder="1" applyAlignment="1">
      <alignment/>
    </xf>
    <xf numFmtId="0" fontId="3" fillId="0" borderId="1" xfId="22" applyFont="1" applyFill="1" applyBorder="1" applyAlignment="1" applyProtection="1">
      <alignment horizontal="left"/>
      <protection locked="0"/>
    </xf>
    <xf numFmtId="165" fontId="3" fillId="0" borderId="37" xfId="15" applyNumberFormat="1" applyFont="1" applyFill="1" applyBorder="1" applyAlignment="1" applyProtection="1">
      <alignment horizontal="left"/>
      <protection/>
    </xf>
    <xf numFmtId="165" fontId="3" fillId="0" borderId="2" xfId="15" applyNumberFormat="1" applyFont="1" applyFill="1" applyBorder="1" applyAlignment="1" applyProtection="1">
      <alignment horizontal="left"/>
      <protection/>
    </xf>
    <xf numFmtId="165" fontId="3" fillId="0" borderId="38" xfId="15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166" fontId="3" fillId="0" borderId="0" xfId="22" applyNumberFormat="1" applyFont="1" applyFill="1" applyBorder="1" applyAlignment="1" applyProtection="1">
      <alignment horizontal="left"/>
      <protection/>
    </xf>
    <xf numFmtId="0" fontId="3" fillId="2" borderId="3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32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7" xfId="17" applyNumberFormat="1" applyFont="1" applyBorder="1" applyAlignment="1">
      <alignment/>
    </xf>
    <xf numFmtId="164" fontId="4" fillId="0" borderId="20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6" fillId="0" borderId="27" xfId="17" applyNumberFormat="1" applyFont="1" applyFill="1" applyBorder="1" applyAlignment="1">
      <alignment/>
    </xf>
    <xf numFmtId="164" fontId="6" fillId="0" borderId="13" xfId="17" applyNumberFormat="1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6" fillId="0" borderId="0" xfId="15" applyFont="1" applyFill="1" applyAlignment="1">
      <alignment/>
    </xf>
    <xf numFmtId="43" fontId="4" fillId="0" borderId="0" xfId="0" applyNumberFormat="1" applyFont="1" applyAlignment="1">
      <alignment/>
    </xf>
    <xf numFmtId="165" fontId="6" fillId="0" borderId="5" xfId="15" applyNumberFormat="1" applyFont="1" applyFill="1" applyBorder="1" applyAlignment="1">
      <alignment/>
    </xf>
    <xf numFmtId="165" fontId="6" fillId="0" borderId="17" xfId="15" applyNumberFormat="1" applyFont="1" applyFill="1" applyBorder="1" applyAlignment="1">
      <alignment/>
    </xf>
    <xf numFmtId="165" fontId="6" fillId="0" borderId="6" xfId="15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21" applyNumberFormat="1" applyFont="1" applyFill="1">
      <alignment/>
      <protection/>
    </xf>
    <xf numFmtId="44" fontId="4" fillId="0" borderId="0" xfId="0" applyNumberFormat="1" applyFont="1" applyAlignment="1">
      <alignment/>
    </xf>
    <xf numFmtId="0" fontId="3" fillId="0" borderId="23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3" xfId="21" applyFont="1" applyFill="1" applyBorder="1" applyAlignment="1">
      <alignment horizontal="center"/>
      <protection/>
    </xf>
    <xf numFmtId="0" fontId="3" fillId="0" borderId="39" xfId="21" applyFont="1" applyFill="1" applyBorder="1" applyAlignment="1">
      <alignment horizontal="center"/>
      <protection/>
    </xf>
    <xf numFmtId="0" fontId="3" fillId="0" borderId="32" xfId="21" applyFont="1" applyFill="1" applyBorder="1" applyAlignment="1">
      <alignment horizontal="center"/>
      <protection/>
    </xf>
    <xf numFmtId="0" fontId="3" fillId="2" borderId="23" xfId="21" applyFont="1" applyFill="1" applyBorder="1" applyAlignment="1">
      <alignment horizontal="left"/>
      <protection/>
    </xf>
    <xf numFmtId="0" fontId="3" fillId="2" borderId="24" xfId="21" applyFont="1" applyFill="1" applyBorder="1" applyAlignment="1">
      <alignment horizontal="left"/>
      <protection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21" applyFont="1" applyFill="1" applyBorder="1" applyAlignment="1">
      <alignment horizontal="center" vertical="top"/>
      <protection/>
    </xf>
    <xf numFmtId="0" fontId="3" fillId="0" borderId="32" xfId="21" applyFont="1" applyFill="1" applyBorder="1" applyAlignment="1">
      <alignment horizontal="center" vertical="top"/>
      <protection/>
    </xf>
    <xf numFmtId="0" fontId="3" fillId="2" borderId="2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tabSelected="1" zoomScale="75" zoomScaleNormal="75" workbookViewId="0" topLeftCell="A1">
      <selection activeCell="A15" sqref="A15"/>
    </sheetView>
  </sheetViews>
  <sheetFormatPr defaultColWidth="9.33203125" defaultRowHeight="12.75"/>
  <cols>
    <col min="1" max="1" width="56.66015625" style="5" customWidth="1"/>
    <col min="2" max="2" width="28.33203125" style="4" bestFit="1" customWidth="1"/>
    <col min="3" max="3" width="9.33203125" style="4" customWidth="1"/>
    <col min="4" max="4" width="18.83203125" style="4" bestFit="1" customWidth="1"/>
    <col min="5" max="16384" width="9.33203125" style="4" customWidth="1"/>
  </cols>
  <sheetData>
    <row r="1" s="49" customFormat="1" ht="20.25">
      <c r="A1" s="138" t="s">
        <v>241</v>
      </c>
    </row>
    <row r="2" s="49" customFormat="1" ht="20.25">
      <c r="A2" s="138" t="s">
        <v>64</v>
      </c>
    </row>
    <row r="3" s="49" customFormat="1" ht="20.25">
      <c r="A3" s="138" t="s">
        <v>244</v>
      </c>
    </row>
    <row r="5" ht="16.5" thickBot="1">
      <c r="A5" s="2" t="s">
        <v>71</v>
      </c>
    </row>
    <row r="6" spans="1:2" ht="15">
      <c r="A6" s="6"/>
      <c r="B6" s="7" t="s">
        <v>6</v>
      </c>
    </row>
    <row r="7" spans="1:2" s="9" customFormat="1" ht="15">
      <c r="A7" s="8" t="s">
        <v>0</v>
      </c>
      <c r="B7" s="10">
        <v>18480476.421599418</v>
      </c>
    </row>
    <row r="8" spans="1:2" ht="15">
      <c r="A8" s="8" t="s">
        <v>1</v>
      </c>
      <c r="B8" s="10">
        <v>22830982.511617042</v>
      </c>
    </row>
    <row r="9" spans="1:2" ht="15">
      <c r="A9" s="8" t="s">
        <v>2</v>
      </c>
      <c r="B9" s="10">
        <v>4350506.090017623</v>
      </c>
    </row>
    <row r="10" spans="1:2" ht="15">
      <c r="A10" s="8" t="s">
        <v>3</v>
      </c>
      <c r="B10" s="11">
        <v>1.2354109272276599</v>
      </c>
    </row>
    <row r="11" spans="1:2" ht="15">
      <c r="A11" s="8" t="s">
        <v>4</v>
      </c>
      <c r="B11" s="11">
        <v>1.6159248770337367</v>
      </c>
    </row>
    <row r="12" spans="1:2" ht="15">
      <c r="A12" s="8" t="s">
        <v>8</v>
      </c>
      <c r="B12" s="12">
        <v>2.0203047646568995</v>
      </c>
    </row>
    <row r="13" spans="1:2" ht="15.75" thickBot="1">
      <c r="A13" s="13" t="s">
        <v>7</v>
      </c>
      <c r="B13" s="14">
        <v>0.49286340801446005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="75" zoomScaleNormal="75" workbookViewId="0" topLeftCell="A1">
      <selection activeCell="B40" sqref="B40"/>
    </sheetView>
  </sheetViews>
  <sheetFormatPr defaultColWidth="9.33203125" defaultRowHeight="12.75"/>
  <cols>
    <col min="1" max="1" width="19.33203125" style="5" customWidth="1"/>
    <col min="2" max="2" width="65.33203125" style="5" customWidth="1"/>
    <col min="3" max="3" width="21" style="5" bestFit="1" customWidth="1"/>
    <col min="4" max="4" width="61.66015625" style="5" bestFit="1" customWidth="1"/>
    <col min="5" max="5" width="12.83203125" style="5" customWidth="1"/>
    <col min="6" max="6" width="25.33203125" style="5" bestFit="1" customWidth="1"/>
    <col min="7" max="8" width="15.83203125" style="25" customWidth="1"/>
    <col min="9" max="9" width="20.66015625" style="26" bestFit="1" customWidth="1"/>
    <col min="10" max="10" width="15.83203125" style="4" customWidth="1"/>
    <col min="11" max="11" width="20.16015625" style="25" bestFit="1" customWidth="1"/>
    <col min="12" max="12" width="17" style="25" bestFit="1" customWidth="1"/>
    <col min="13" max="13" width="15.5" style="27" bestFit="1" customWidth="1"/>
    <col min="14" max="14" width="16.83203125" style="28" bestFit="1" customWidth="1"/>
    <col min="15" max="15" width="12.83203125" style="29" customWidth="1"/>
    <col min="16" max="16" width="12.83203125" style="4" customWidth="1"/>
    <col min="17" max="17" width="20.33203125" style="25" bestFit="1" customWidth="1"/>
    <col min="18" max="18" width="18.33203125" style="25" customWidth="1"/>
    <col min="19" max="19" width="18.83203125" style="30" bestFit="1" customWidth="1"/>
    <col min="20" max="20" width="18.83203125" style="28" bestFit="1" customWidth="1"/>
    <col min="21" max="16384" width="9.33203125" style="4" customWidth="1"/>
  </cols>
  <sheetData>
    <row r="1" spans="1:20" s="49" customFormat="1" ht="20.25">
      <c r="A1" s="24" t="str">
        <f>'Portfolio Metrics'!A1</f>
        <v>Southern California Gas Company</v>
      </c>
      <c r="B1" s="24"/>
      <c r="C1" s="46"/>
      <c r="D1" s="46"/>
      <c r="E1" s="46"/>
      <c r="F1" s="46"/>
      <c r="G1" s="47"/>
      <c r="H1" s="47"/>
      <c r="I1" s="48"/>
      <c r="K1" s="47"/>
      <c r="L1" s="47"/>
      <c r="M1" s="50"/>
      <c r="N1" s="51"/>
      <c r="O1" s="52"/>
      <c r="Q1" s="47"/>
      <c r="R1" s="47"/>
      <c r="S1" s="53"/>
      <c r="T1" s="51"/>
    </row>
    <row r="2" spans="1:20" s="49" customFormat="1" ht="20.25">
      <c r="A2" s="24" t="s">
        <v>72</v>
      </c>
      <c r="B2" s="24"/>
      <c r="C2" s="46"/>
      <c r="D2" s="46"/>
      <c r="E2" s="46"/>
      <c r="F2" s="46"/>
      <c r="G2" s="47"/>
      <c r="H2" s="47"/>
      <c r="I2" s="48"/>
      <c r="K2" s="47"/>
      <c r="L2" s="47"/>
      <c r="M2" s="50"/>
      <c r="N2" s="51"/>
      <c r="O2" s="52"/>
      <c r="Q2" s="47"/>
      <c r="R2" s="47"/>
      <c r="S2" s="53"/>
      <c r="T2" s="51"/>
    </row>
    <row r="3" spans="1:20" s="49" customFormat="1" ht="20.25">
      <c r="A3" s="24" t="str">
        <f>'Portfolio Metrics'!A3</f>
        <v>Quarter Ending September 2006</v>
      </c>
      <c r="B3" s="24"/>
      <c r="C3" s="46"/>
      <c r="D3" s="46"/>
      <c r="E3" s="46"/>
      <c r="F3" s="46"/>
      <c r="G3" s="47"/>
      <c r="H3" s="47"/>
      <c r="I3" s="48"/>
      <c r="K3" s="47"/>
      <c r="L3" s="47"/>
      <c r="M3" s="50"/>
      <c r="N3" s="51"/>
      <c r="O3" s="52"/>
      <c r="Q3" s="47"/>
      <c r="R3" s="47"/>
      <c r="S3" s="53"/>
      <c r="T3" s="51"/>
    </row>
    <row r="5" spans="1:20" s="19" customFormat="1" ht="15.75">
      <c r="A5" s="76" t="s">
        <v>66</v>
      </c>
      <c r="B5" s="139"/>
      <c r="C5" s="15"/>
      <c r="D5" s="15"/>
      <c r="E5" s="15"/>
      <c r="F5" s="15"/>
      <c r="G5" s="16"/>
      <c r="H5" s="17"/>
      <c r="I5" s="18"/>
      <c r="K5" s="17"/>
      <c r="L5" s="17"/>
      <c r="M5" s="20"/>
      <c r="N5" s="21"/>
      <c r="O5" s="22"/>
      <c r="Q5" s="17"/>
      <c r="R5" s="17"/>
      <c r="S5" s="23"/>
      <c r="T5" s="21"/>
    </row>
    <row r="6" spans="1:20" s="26" customFormat="1" ht="78.75">
      <c r="A6" s="31" t="s">
        <v>26</v>
      </c>
      <c r="B6" s="31" t="s">
        <v>9</v>
      </c>
      <c r="C6" s="32" t="s">
        <v>5</v>
      </c>
      <c r="D6" s="33" t="s">
        <v>10</v>
      </c>
      <c r="E6" s="33" t="s">
        <v>18</v>
      </c>
      <c r="F6" s="33" t="s">
        <v>23</v>
      </c>
      <c r="G6" s="33" t="s">
        <v>19</v>
      </c>
      <c r="H6" s="34" t="s">
        <v>20</v>
      </c>
      <c r="I6" s="35" t="s">
        <v>21</v>
      </c>
      <c r="J6" s="35" t="s">
        <v>22</v>
      </c>
      <c r="K6" s="36" t="s">
        <v>12</v>
      </c>
      <c r="L6" s="36" t="s">
        <v>11</v>
      </c>
      <c r="M6" s="36" t="s">
        <v>13</v>
      </c>
      <c r="N6" s="35" t="s">
        <v>24</v>
      </c>
      <c r="O6" s="37" t="s">
        <v>14</v>
      </c>
      <c r="P6" s="34" t="s">
        <v>15</v>
      </c>
      <c r="Q6" s="36" t="s">
        <v>16</v>
      </c>
      <c r="R6" s="36" t="s">
        <v>17</v>
      </c>
      <c r="S6" s="35" t="s">
        <v>25</v>
      </c>
      <c r="T6" s="151"/>
    </row>
    <row r="7" spans="1:20" s="45" customFormat="1" ht="15">
      <c r="A7" s="38" t="s">
        <v>124</v>
      </c>
      <c r="B7" s="38" t="s">
        <v>125</v>
      </c>
      <c r="C7" s="38">
        <v>311002</v>
      </c>
      <c r="D7" s="38" t="s">
        <v>171</v>
      </c>
      <c r="E7" s="38" t="s">
        <v>172</v>
      </c>
      <c r="F7" s="38" t="s">
        <v>173</v>
      </c>
      <c r="G7" s="38" t="s">
        <v>174</v>
      </c>
      <c r="H7" s="39" t="s">
        <v>41</v>
      </c>
      <c r="I7" s="40" t="s">
        <v>50</v>
      </c>
      <c r="J7" s="41" t="s">
        <v>175</v>
      </c>
      <c r="K7" s="42">
        <v>0</v>
      </c>
      <c r="L7" s="42">
        <v>0</v>
      </c>
      <c r="M7" s="42">
        <v>0.39</v>
      </c>
      <c r="N7" s="43">
        <v>0.49</v>
      </c>
      <c r="O7" s="44">
        <v>0.96</v>
      </c>
      <c r="P7" s="39">
        <v>5</v>
      </c>
      <c r="Q7" s="44">
        <v>369812</v>
      </c>
      <c r="R7" s="42" t="s">
        <v>168</v>
      </c>
      <c r="S7" s="43">
        <v>73962.4</v>
      </c>
      <c r="T7" s="152"/>
    </row>
    <row r="8" spans="1:20" s="45" customFormat="1" ht="15">
      <c r="A8" s="38" t="s">
        <v>124</v>
      </c>
      <c r="B8" s="38" t="s">
        <v>125</v>
      </c>
      <c r="C8" s="38">
        <v>311005</v>
      </c>
      <c r="D8" s="38" t="s">
        <v>194</v>
      </c>
      <c r="E8" s="38" t="s">
        <v>168</v>
      </c>
      <c r="F8" s="38" t="s">
        <v>168</v>
      </c>
      <c r="G8" s="38" t="s">
        <v>169</v>
      </c>
      <c r="H8" s="39" t="s">
        <v>49</v>
      </c>
      <c r="I8" s="40" t="s">
        <v>51</v>
      </c>
      <c r="J8" s="41" t="s">
        <v>253</v>
      </c>
      <c r="K8" s="42">
        <v>0</v>
      </c>
      <c r="L8" s="42">
        <v>0</v>
      </c>
      <c r="M8" s="42">
        <v>1.753</v>
      </c>
      <c r="N8" s="43">
        <v>6.78</v>
      </c>
      <c r="O8" s="44">
        <v>0.96</v>
      </c>
      <c r="P8" s="39">
        <v>15</v>
      </c>
      <c r="Q8" s="44">
        <v>48.99030233884769</v>
      </c>
      <c r="R8" s="42" t="s">
        <v>168</v>
      </c>
      <c r="S8" s="43">
        <v>152</v>
      </c>
      <c r="T8" s="152"/>
    </row>
    <row r="9" spans="1:20" s="45" customFormat="1" ht="15">
      <c r="A9" s="38" t="s">
        <v>124</v>
      </c>
      <c r="B9" s="38" t="s">
        <v>125</v>
      </c>
      <c r="C9" s="38">
        <v>311005</v>
      </c>
      <c r="D9" s="38" t="s">
        <v>194</v>
      </c>
      <c r="E9" s="38" t="s">
        <v>168</v>
      </c>
      <c r="F9" s="38" t="s">
        <v>168</v>
      </c>
      <c r="G9" s="38" t="s">
        <v>169</v>
      </c>
      <c r="H9" s="39" t="s">
        <v>49</v>
      </c>
      <c r="I9" s="40" t="s">
        <v>51</v>
      </c>
      <c r="J9" s="41" t="s">
        <v>254</v>
      </c>
      <c r="K9" s="42">
        <v>0</v>
      </c>
      <c r="L9" s="42">
        <v>0</v>
      </c>
      <c r="M9" s="42">
        <v>1.753</v>
      </c>
      <c r="N9" s="43">
        <v>6.78</v>
      </c>
      <c r="O9" s="44">
        <v>0.96</v>
      </c>
      <c r="P9" s="39">
        <v>15</v>
      </c>
      <c r="Q9" s="44">
        <v>330.03993154592126</v>
      </c>
      <c r="R9" s="42" t="s">
        <v>168</v>
      </c>
      <c r="S9" s="43">
        <v>1024</v>
      </c>
      <c r="T9" s="152"/>
    </row>
    <row r="10" spans="1:20" s="45" customFormat="1" ht="15">
      <c r="A10" s="38" t="s">
        <v>124</v>
      </c>
      <c r="B10" s="38" t="s">
        <v>125</v>
      </c>
      <c r="C10" s="38">
        <v>311005</v>
      </c>
      <c r="D10" s="38" t="s">
        <v>194</v>
      </c>
      <c r="E10" s="38" t="s">
        <v>168</v>
      </c>
      <c r="F10" s="38" t="s">
        <v>168</v>
      </c>
      <c r="G10" s="38" t="s">
        <v>169</v>
      </c>
      <c r="H10" s="39" t="s">
        <v>49</v>
      </c>
      <c r="I10" s="40" t="s">
        <v>51</v>
      </c>
      <c r="J10" s="41" t="s">
        <v>187</v>
      </c>
      <c r="K10" s="42">
        <v>0</v>
      </c>
      <c r="L10" s="42">
        <v>0</v>
      </c>
      <c r="M10" s="42">
        <v>1.753</v>
      </c>
      <c r="N10" s="43">
        <v>6.78</v>
      </c>
      <c r="O10" s="44">
        <v>0.96</v>
      </c>
      <c r="P10" s="39">
        <v>15</v>
      </c>
      <c r="Q10" s="44">
        <v>761.2190530519109</v>
      </c>
      <c r="R10" s="42" t="s">
        <v>168</v>
      </c>
      <c r="S10" s="43">
        <v>2361.8</v>
      </c>
      <c r="T10" s="152"/>
    </row>
    <row r="11" spans="1:20" s="45" customFormat="1" ht="15">
      <c r="A11" s="38" t="s">
        <v>124</v>
      </c>
      <c r="B11" s="38" t="s">
        <v>125</v>
      </c>
      <c r="C11" s="38">
        <v>311007</v>
      </c>
      <c r="D11" s="38" t="s">
        <v>193</v>
      </c>
      <c r="E11" s="38" t="s">
        <v>168</v>
      </c>
      <c r="F11" s="38" t="s">
        <v>168</v>
      </c>
      <c r="G11" s="38" t="s">
        <v>169</v>
      </c>
      <c r="H11" s="39" t="s">
        <v>49</v>
      </c>
      <c r="I11" s="40" t="s">
        <v>50</v>
      </c>
      <c r="J11" s="41" t="s">
        <v>248</v>
      </c>
      <c r="K11" s="42">
        <v>0</v>
      </c>
      <c r="L11" s="42">
        <v>0</v>
      </c>
      <c r="M11" s="42">
        <v>0.5</v>
      </c>
      <c r="N11" s="43">
        <v>-1.32</v>
      </c>
      <c r="O11" s="44">
        <v>0.96</v>
      </c>
      <c r="P11" s="39">
        <v>15</v>
      </c>
      <c r="Q11" s="44">
        <v>347.36</v>
      </c>
      <c r="R11" s="42" t="s">
        <v>168</v>
      </c>
      <c r="S11" s="43">
        <v>167</v>
      </c>
      <c r="T11" s="152"/>
    </row>
    <row r="12" spans="1:20" s="45" customFormat="1" ht="15">
      <c r="A12" s="38" t="s">
        <v>124</v>
      </c>
      <c r="B12" s="38" t="s">
        <v>125</v>
      </c>
      <c r="C12" s="38">
        <v>311007</v>
      </c>
      <c r="D12" s="38" t="s">
        <v>193</v>
      </c>
      <c r="E12" s="38" t="s">
        <v>168</v>
      </c>
      <c r="F12" s="38" t="s">
        <v>168</v>
      </c>
      <c r="G12" s="38" t="s">
        <v>169</v>
      </c>
      <c r="H12" s="39" t="s">
        <v>49</v>
      </c>
      <c r="I12" s="40" t="s">
        <v>50</v>
      </c>
      <c r="J12" s="41" t="s">
        <v>252</v>
      </c>
      <c r="K12" s="42">
        <v>0</v>
      </c>
      <c r="L12" s="42">
        <v>0</v>
      </c>
      <c r="M12" s="42">
        <v>0.5</v>
      </c>
      <c r="N12" s="43">
        <v>-1.32</v>
      </c>
      <c r="O12" s="44">
        <v>0.96</v>
      </c>
      <c r="P12" s="39">
        <v>15</v>
      </c>
      <c r="Q12" s="44">
        <v>624</v>
      </c>
      <c r="R12" s="42" t="s">
        <v>168</v>
      </c>
      <c r="S12" s="43">
        <v>300</v>
      </c>
      <c r="T12" s="152"/>
    </row>
    <row r="13" spans="1:20" s="45" customFormat="1" ht="15">
      <c r="A13" s="38" t="s">
        <v>124</v>
      </c>
      <c r="B13" s="38" t="s">
        <v>125</v>
      </c>
      <c r="C13" s="38">
        <v>311007</v>
      </c>
      <c r="D13" s="38" t="s">
        <v>193</v>
      </c>
      <c r="E13" s="38" t="s">
        <v>168</v>
      </c>
      <c r="F13" s="38" t="s">
        <v>168</v>
      </c>
      <c r="G13" s="38" t="s">
        <v>169</v>
      </c>
      <c r="H13" s="39" t="s">
        <v>49</v>
      </c>
      <c r="I13" s="40" t="s">
        <v>50</v>
      </c>
      <c r="J13" s="41" t="s">
        <v>183</v>
      </c>
      <c r="K13" s="42">
        <v>0</v>
      </c>
      <c r="L13" s="42">
        <v>0</v>
      </c>
      <c r="M13" s="42">
        <v>0.5</v>
      </c>
      <c r="N13" s="43">
        <v>-1.32</v>
      </c>
      <c r="O13" s="44">
        <v>0.96</v>
      </c>
      <c r="P13" s="39">
        <v>15</v>
      </c>
      <c r="Q13" s="44">
        <v>2620.8</v>
      </c>
      <c r="R13" s="42" t="s">
        <v>168</v>
      </c>
      <c r="S13" s="43">
        <v>1260</v>
      </c>
      <c r="T13" s="152"/>
    </row>
    <row r="14" spans="1:20" s="45" customFormat="1" ht="15">
      <c r="A14" s="38" t="s">
        <v>124</v>
      </c>
      <c r="B14" s="38" t="s">
        <v>125</v>
      </c>
      <c r="C14" s="38">
        <v>311007</v>
      </c>
      <c r="D14" s="38" t="s">
        <v>193</v>
      </c>
      <c r="E14" s="38" t="s">
        <v>168</v>
      </c>
      <c r="F14" s="38" t="s">
        <v>168</v>
      </c>
      <c r="G14" s="38" t="s">
        <v>169</v>
      </c>
      <c r="H14" s="39" t="s">
        <v>49</v>
      </c>
      <c r="I14" s="40" t="s">
        <v>50</v>
      </c>
      <c r="J14" s="41" t="s">
        <v>187</v>
      </c>
      <c r="K14" s="42">
        <v>0</v>
      </c>
      <c r="L14" s="42">
        <v>0</v>
      </c>
      <c r="M14" s="42">
        <v>0.5</v>
      </c>
      <c r="N14" s="43">
        <v>-1.32</v>
      </c>
      <c r="O14" s="44">
        <v>0.96</v>
      </c>
      <c r="P14" s="39">
        <v>15</v>
      </c>
      <c r="Q14" s="44">
        <v>3276</v>
      </c>
      <c r="R14" s="42" t="s">
        <v>168</v>
      </c>
      <c r="S14" s="43">
        <v>1575</v>
      </c>
      <c r="T14" s="152"/>
    </row>
    <row r="15" spans="1:20" s="45" customFormat="1" ht="15">
      <c r="A15" s="38" t="s">
        <v>124</v>
      </c>
      <c r="B15" s="38" t="s">
        <v>125</v>
      </c>
      <c r="C15" s="38">
        <v>311007</v>
      </c>
      <c r="D15" s="38" t="s">
        <v>193</v>
      </c>
      <c r="E15" s="38" t="s">
        <v>168</v>
      </c>
      <c r="F15" s="38" t="s">
        <v>168</v>
      </c>
      <c r="G15" s="38" t="s">
        <v>169</v>
      </c>
      <c r="H15" s="39" t="s">
        <v>49</v>
      </c>
      <c r="I15" s="40" t="s">
        <v>50</v>
      </c>
      <c r="J15" s="41" t="s">
        <v>180</v>
      </c>
      <c r="K15" s="42">
        <v>0</v>
      </c>
      <c r="L15" s="42">
        <v>0</v>
      </c>
      <c r="M15" s="42">
        <v>0.5</v>
      </c>
      <c r="N15" s="43">
        <v>-1.32</v>
      </c>
      <c r="O15" s="44">
        <v>0.96</v>
      </c>
      <c r="P15" s="39">
        <v>15</v>
      </c>
      <c r="Q15" s="44">
        <v>6292</v>
      </c>
      <c r="R15" s="42" t="s">
        <v>168</v>
      </c>
      <c r="S15" s="43">
        <v>3025</v>
      </c>
      <c r="T15" s="152"/>
    </row>
    <row r="16" spans="1:20" s="45" customFormat="1" ht="15">
      <c r="A16" s="38" t="s">
        <v>124</v>
      </c>
      <c r="B16" s="38" t="s">
        <v>125</v>
      </c>
      <c r="C16" s="38">
        <v>311010</v>
      </c>
      <c r="D16" s="38" t="s">
        <v>190</v>
      </c>
      <c r="E16" s="38" t="s">
        <v>191</v>
      </c>
      <c r="F16" s="38" t="s">
        <v>192</v>
      </c>
      <c r="G16" s="38" t="s">
        <v>174</v>
      </c>
      <c r="H16" s="39" t="s">
        <v>41</v>
      </c>
      <c r="I16" s="40" t="s">
        <v>50</v>
      </c>
      <c r="J16" s="41" t="s">
        <v>175</v>
      </c>
      <c r="K16" s="42">
        <v>0</v>
      </c>
      <c r="L16" s="42">
        <v>0</v>
      </c>
      <c r="M16" s="42">
        <v>0.049</v>
      </c>
      <c r="N16" s="43">
        <v>0.03</v>
      </c>
      <c r="O16" s="44">
        <v>0.96</v>
      </c>
      <c r="P16" s="39">
        <v>5</v>
      </c>
      <c r="Q16" s="44">
        <v>685591.8367346938</v>
      </c>
      <c r="R16" s="42" t="s">
        <v>168</v>
      </c>
      <c r="S16" s="43">
        <v>25195.5</v>
      </c>
      <c r="T16" s="152"/>
    </row>
    <row r="17" spans="1:20" s="45" customFormat="1" ht="15">
      <c r="A17" s="38" t="s">
        <v>124</v>
      </c>
      <c r="B17" s="38" t="s">
        <v>125</v>
      </c>
      <c r="C17" s="38">
        <v>311014</v>
      </c>
      <c r="D17" s="38" t="s">
        <v>167</v>
      </c>
      <c r="E17" s="38" t="s">
        <v>168</v>
      </c>
      <c r="F17" s="38" t="s">
        <v>168</v>
      </c>
      <c r="G17" s="38" t="s">
        <v>169</v>
      </c>
      <c r="H17" s="39" t="s">
        <v>49</v>
      </c>
      <c r="I17" s="40" t="s">
        <v>51</v>
      </c>
      <c r="J17" s="41" t="s">
        <v>254</v>
      </c>
      <c r="K17" s="42">
        <v>0</v>
      </c>
      <c r="L17" s="42">
        <v>0</v>
      </c>
      <c r="M17" s="42">
        <v>1.0753</v>
      </c>
      <c r="N17" s="43">
        <v>3.57</v>
      </c>
      <c r="O17" s="44">
        <v>0.96</v>
      </c>
      <c r="P17" s="39">
        <v>20</v>
      </c>
      <c r="Q17" s="44">
        <v>242.72296103412998</v>
      </c>
      <c r="R17" s="42" t="s">
        <v>168</v>
      </c>
      <c r="S17" s="43">
        <v>225</v>
      </c>
      <c r="T17" s="152"/>
    </row>
    <row r="18" spans="1:20" s="45" customFormat="1" ht="15">
      <c r="A18" s="38" t="s">
        <v>124</v>
      </c>
      <c r="B18" s="38" t="s">
        <v>125</v>
      </c>
      <c r="C18" s="38">
        <v>311014</v>
      </c>
      <c r="D18" s="38" t="s">
        <v>167</v>
      </c>
      <c r="E18" s="38" t="s">
        <v>168</v>
      </c>
      <c r="F18" s="38" t="s">
        <v>168</v>
      </c>
      <c r="G18" s="38" t="s">
        <v>169</v>
      </c>
      <c r="H18" s="39" t="s">
        <v>49</v>
      </c>
      <c r="I18" s="40" t="s">
        <v>51</v>
      </c>
      <c r="J18" s="41" t="s">
        <v>170</v>
      </c>
      <c r="K18" s="42">
        <v>0</v>
      </c>
      <c r="L18" s="42">
        <v>0</v>
      </c>
      <c r="M18" s="42">
        <v>1.0753</v>
      </c>
      <c r="N18" s="43">
        <v>3.57</v>
      </c>
      <c r="O18" s="44">
        <v>0.96</v>
      </c>
      <c r="P18" s="39">
        <v>20</v>
      </c>
      <c r="Q18" s="44">
        <v>447.4193248395796</v>
      </c>
      <c r="R18" s="42" t="s">
        <v>168</v>
      </c>
      <c r="S18" s="43">
        <v>414.75</v>
      </c>
      <c r="T18" s="152"/>
    </row>
    <row r="19" spans="1:20" s="45" customFormat="1" ht="15">
      <c r="A19" s="38" t="s">
        <v>124</v>
      </c>
      <c r="B19" s="38" t="s">
        <v>125</v>
      </c>
      <c r="C19" s="38">
        <v>311014</v>
      </c>
      <c r="D19" s="38" t="s">
        <v>167</v>
      </c>
      <c r="E19" s="38" t="s">
        <v>168</v>
      </c>
      <c r="F19" s="38" t="s">
        <v>168</v>
      </c>
      <c r="G19" s="38" t="s">
        <v>169</v>
      </c>
      <c r="H19" s="39" t="s">
        <v>49</v>
      </c>
      <c r="I19" s="40" t="s">
        <v>51</v>
      </c>
      <c r="J19" s="41" t="s">
        <v>187</v>
      </c>
      <c r="K19" s="42">
        <v>0</v>
      </c>
      <c r="L19" s="42">
        <v>0</v>
      </c>
      <c r="M19" s="42">
        <v>1.0753</v>
      </c>
      <c r="N19" s="43">
        <v>3.57</v>
      </c>
      <c r="O19" s="44">
        <v>0.96</v>
      </c>
      <c r="P19" s="39">
        <v>20</v>
      </c>
      <c r="Q19" s="44">
        <v>679.624290895564</v>
      </c>
      <c r="R19" s="42" t="s">
        <v>168</v>
      </c>
      <c r="S19" s="43">
        <v>630</v>
      </c>
      <c r="T19" s="152"/>
    </row>
    <row r="20" spans="1:20" s="45" customFormat="1" ht="15">
      <c r="A20" s="38" t="s">
        <v>124</v>
      </c>
      <c r="B20" s="38" t="s">
        <v>125</v>
      </c>
      <c r="C20" s="38">
        <v>311014</v>
      </c>
      <c r="D20" s="38" t="s">
        <v>167</v>
      </c>
      <c r="E20" s="38" t="s">
        <v>168</v>
      </c>
      <c r="F20" s="38" t="s">
        <v>168</v>
      </c>
      <c r="G20" s="38" t="s">
        <v>169</v>
      </c>
      <c r="H20" s="39" t="s">
        <v>49</v>
      </c>
      <c r="I20" s="40" t="s">
        <v>51</v>
      </c>
      <c r="J20" s="41" t="s">
        <v>248</v>
      </c>
      <c r="K20" s="42">
        <v>0</v>
      </c>
      <c r="L20" s="42">
        <v>0</v>
      </c>
      <c r="M20" s="42">
        <v>1.0753</v>
      </c>
      <c r="N20" s="43">
        <v>3.57</v>
      </c>
      <c r="O20" s="44">
        <v>0.96</v>
      </c>
      <c r="P20" s="39">
        <v>20</v>
      </c>
      <c r="Q20" s="44">
        <v>256.2075699804705</v>
      </c>
      <c r="R20" s="42" t="s">
        <v>168</v>
      </c>
      <c r="S20" s="43">
        <v>237.5</v>
      </c>
      <c r="T20" s="152"/>
    </row>
    <row r="21" spans="1:20" s="45" customFormat="1" ht="15">
      <c r="A21" s="38" t="s">
        <v>124</v>
      </c>
      <c r="B21" s="38" t="s">
        <v>125</v>
      </c>
      <c r="C21" s="38">
        <v>311014</v>
      </c>
      <c r="D21" s="38" t="s">
        <v>167</v>
      </c>
      <c r="E21" s="38" t="s">
        <v>168</v>
      </c>
      <c r="F21" s="38" t="s">
        <v>168</v>
      </c>
      <c r="G21" s="38" t="s">
        <v>169</v>
      </c>
      <c r="H21" s="39" t="s">
        <v>49</v>
      </c>
      <c r="I21" s="40" t="s">
        <v>51</v>
      </c>
      <c r="J21" s="41" t="s">
        <v>252</v>
      </c>
      <c r="K21" s="42">
        <v>0</v>
      </c>
      <c r="L21" s="42">
        <v>0</v>
      </c>
      <c r="M21" s="42">
        <v>1.0753</v>
      </c>
      <c r="N21" s="43">
        <v>3.57</v>
      </c>
      <c r="O21" s="44">
        <v>0.96</v>
      </c>
      <c r="P21" s="39">
        <v>20</v>
      </c>
      <c r="Q21" s="44">
        <v>1051.7994978145632</v>
      </c>
      <c r="R21" s="42" t="s">
        <v>168</v>
      </c>
      <c r="S21" s="43">
        <v>975</v>
      </c>
      <c r="T21" s="152"/>
    </row>
    <row r="22" spans="1:20" s="45" customFormat="1" ht="30">
      <c r="A22" s="38" t="s">
        <v>124</v>
      </c>
      <c r="B22" s="38" t="s">
        <v>125</v>
      </c>
      <c r="C22" s="38">
        <v>311015</v>
      </c>
      <c r="D22" s="38" t="s">
        <v>186</v>
      </c>
      <c r="E22" s="38" t="s">
        <v>168</v>
      </c>
      <c r="F22" s="38" t="s">
        <v>168</v>
      </c>
      <c r="G22" s="38" t="s">
        <v>169</v>
      </c>
      <c r="H22" s="39" t="s">
        <v>49</v>
      </c>
      <c r="I22" s="40" t="s">
        <v>51</v>
      </c>
      <c r="J22" s="41" t="s">
        <v>180</v>
      </c>
      <c r="K22" s="42">
        <v>0</v>
      </c>
      <c r="L22" s="42">
        <v>0</v>
      </c>
      <c r="M22" s="42">
        <v>0.46</v>
      </c>
      <c r="N22" s="43">
        <v>3.57</v>
      </c>
      <c r="O22" s="44">
        <v>0.96</v>
      </c>
      <c r="P22" s="39">
        <v>20</v>
      </c>
      <c r="Q22" s="44">
        <v>1299</v>
      </c>
      <c r="R22" s="42" t="s">
        <v>168</v>
      </c>
      <c r="S22" s="43">
        <v>649.5</v>
      </c>
      <c r="T22" s="152"/>
    </row>
    <row r="23" spans="1:20" s="45" customFormat="1" ht="30">
      <c r="A23" s="38" t="s">
        <v>124</v>
      </c>
      <c r="B23" s="38" t="s">
        <v>125</v>
      </c>
      <c r="C23" s="38">
        <v>311015</v>
      </c>
      <c r="D23" s="38" t="s">
        <v>186</v>
      </c>
      <c r="E23" s="38" t="s">
        <v>168</v>
      </c>
      <c r="F23" s="38" t="s">
        <v>168</v>
      </c>
      <c r="G23" s="38" t="s">
        <v>169</v>
      </c>
      <c r="H23" s="39" t="s">
        <v>49</v>
      </c>
      <c r="I23" s="40" t="s">
        <v>51</v>
      </c>
      <c r="J23" s="41" t="s">
        <v>254</v>
      </c>
      <c r="K23" s="42">
        <v>0</v>
      </c>
      <c r="L23" s="42">
        <v>0</v>
      </c>
      <c r="M23" s="42">
        <v>0.46</v>
      </c>
      <c r="N23" s="43">
        <v>3.57</v>
      </c>
      <c r="O23" s="44">
        <v>0.96</v>
      </c>
      <c r="P23" s="39">
        <v>20</v>
      </c>
      <c r="Q23" s="44">
        <v>4400</v>
      </c>
      <c r="R23" s="42" t="s">
        <v>168</v>
      </c>
      <c r="S23" s="43">
        <v>6100</v>
      </c>
      <c r="T23" s="152"/>
    </row>
    <row r="24" spans="1:20" s="45" customFormat="1" ht="30">
      <c r="A24" s="38" t="s">
        <v>124</v>
      </c>
      <c r="B24" s="38" t="s">
        <v>125</v>
      </c>
      <c r="C24" s="38">
        <v>311015</v>
      </c>
      <c r="D24" s="38" t="s">
        <v>186</v>
      </c>
      <c r="E24" s="38" t="s">
        <v>168</v>
      </c>
      <c r="F24" s="38" t="s">
        <v>168</v>
      </c>
      <c r="G24" s="38" t="s">
        <v>169</v>
      </c>
      <c r="H24" s="39" t="s">
        <v>49</v>
      </c>
      <c r="I24" s="40" t="s">
        <v>51</v>
      </c>
      <c r="J24" s="41" t="s">
        <v>183</v>
      </c>
      <c r="K24" s="42">
        <v>0</v>
      </c>
      <c r="L24" s="42">
        <v>0</v>
      </c>
      <c r="M24" s="42">
        <v>0.46</v>
      </c>
      <c r="N24" s="43">
        <v>3.57</v>
      </c>
      <c r="O24" s="44">
        <v>0.96</v>
      </c>
      <c r="P24" s="39">
        <v>20</v>
      </c>
      <c r="Q24" s="44">
        <v>1300</v>
      </c>
      <c r="R24" s="42" t="s">
        <v>168</v>
      </c>
      <c r="S24" s="43">
        <v>650</v>
      </c>
      <c r="T24" s="152"/>
    </row>
    <row r="25" spans="1:20" s="45" customFormat="1" ht="30">
      <c r="A25" s="38" t="s">
        <v>124</v>
      </c>
      <c r="B25" s="38" t="s">
        <v>125</v>
      </c>
      <c r="C25" s="38">
        <v>311015</v>
      </c>
      <c r="D25" s="38" t="s">
        <v>186</v>
      </c>
      <c r="E25" s="38" t="s">
        <v>168</v>
      </c>
      <c r="F25" s="38" t="s">
        <v>168</v>
      </c>
      <c r="G25" s="38" t="s">
        <v>169</v>
      </c>
      <c r="H25" s="39" t="s">
        <v>49</v>
      </c>
      <c r="I25" s="40" t="s">
        <v>51</v>
      </c>
      <c r="J25" s="41" t="s">
        <v>187</v>
      </c>
      <c r="K25" s="42">
        <v>0</v>
      </c>
      <c r="L25" s="42">
        <v>0</v>
      </c>
      <c r="M25" s="42">
        <v>0.46</v>
      </c>
      <c r="N25" s="43">
        <v>3.57</v>
      </c>
      <c r="O25" s="44">
        <v>0.96</v>
      </c>
      <c r="P25" s="39">
        <v>20</v>
      </c>
      <c r="Q25" s="44">
        <v>9080</v>
      </c>
      <c r="R25" s="42" t="s">
        <v>168</v>
      </c>
      <c r="S25" s="43">
        <v>4540</v>
      </c>
      <c r="T25" s="152"/>
    </row>
    <row r="26" spans="1:20" s="45" customFormat="1" ht="15">
      <c r="A26" s="38" t="s">
        <v>124</v>
      </c>
      <c r="B26" s="38" t="s">
        <v>125</v>
      </c>
      <c r="C26" s="38">
        <v>311016</v>
      </c>
      <c r="D26" s="38" t="s">
        <v>184</v>
      </c>
      <c r="E26" s="38" t="s">
        <v>168</v>
      </c>
      <c r="F26" s="38" t="s">
        <v>168</v>
      </c>
      <c r="G26" s="38" t="s">
        <v>169</v>
      </c>
      <c r="H26" s="39" t="s">
        <v>49</v>
      </c>
      <c r="I26" s="40" t="s">
        <v>51</v>
      </c>
      <c r="J26" s="41" t="s">
        <v>185</v>
      </c>
      <c r="K26" s="42">
        <v>0</v>
      </c>
      <c r="L26" s="42">
        <v>0</v>
      </c>
      <c r="M26" s="42">
        <v>1.04</v>
      </c>
      <c r="N26" s="43">
        <v>3.57</v>
      </c>
      <c r="O26" s="44">
        <v>0.96</v>
      </c>
      <c r="P26" s="39">
        <v>20</v>
      </c>
      <c r="Q26" s="44">
        <v>508.84615384615387</v>
      </c>
      <c r="R26" s="42" t="s">
        <v>168</v>
      </c>
      <c r="S26" s="43">
        <v>630</v>
      </c>
      <c r="T26" s="152"/>
    </row>
    <row r="27" spans="1:20" s="45" customFormat="1" ht="15">
      <c r="A27" s="38" t="s">
        <v>124</v>
      </c>
      <c r="B27" s="38" t="s">
        <v>125</v>
      </c>
      <c r="C27" s="38">
        <v>311016</v>
      </c>
      <c r="D27" s="38" t="s">
        <v>184</v>
      </c>
      <c r="E27" s="38" t="s">
        <v>168</v>
      </c>
      <c r="F27" s="38" t="s">
        <v>168</v>
      </c>
      <c r="G27" s="38" t="s">
        <v>169</v>
      </c>
      <c r="H27" s="39" t="s">
        <v>49</v>
      </c>
      <c r="I27" s="40" t="s">
        <v>51</v>
      </c>
      <c r="J27" s="41" t="s">
        <v>177</v>
      </c>
      <c r="K27" s="42">
        <v>0</v>
      </c>
      <c r="L27" s="42">
        <v>0</v>
      </c>
      <c r="M27" s="42">
        <v>1.04</v>
      </c>
      <c r="N27" s="43">
        <v>3.57</v>
      </c>
      <c r="O27" s="44">
        <v>0.96</v>
      </c>
      <c r="P27" s="39">
        <v>20</v>
      </c>
      <c r="Q27" s="44">
        <v>5770.153846153846</v>
      </c>
      <c r="R27" s="42" t="s">
        <v>168</v>
      </c>
      <c r="S27" s="43">
        <v>7144</v>
      </c>
      <c r="T27" s="152"/>
    </row>
    <row r="28" spans="1:20" s="45" customFormat="1" ht="15">
      <c r="A28" s="38" t="s">
        <v>124</v>
      </c>
      <c r="B28" s="38" t="s">
        <v>125</v>
      </c>
      <c r="C28" s="38">
        <v>311017</v>
      </c>
      <c r="D28" s="38" t="s">
        <v>181</v>
      </c>
      <c r="E28" s="38" t="s">
        <v>168</v>
      </c>
      <c r="F28" s="38" t="s">
        <v>168</v>
      </c>
      <c r="G28" s="38" t="s">
        <v>182</v>
      </c>
      <c r="H28" s="39" t="s">
        <v>49</v>
      </c>
      <c r="I28" s="40" t="s">
        <v>51</v>
      </c>
      <c r="J28" s="41" t="s">
        <v>183</v>
      </c>
      <c r="K28" s="42">
        <v>0</v>
      </c>
      <c r="L28" s="42">
        <v>0</v>
      </c>
      <c r="M28" s="42">
        <v>2.41</v>
      </c>
      <c r="N28" s="43">
        <v>2</v>
      </c>
      <c r="O28" s="44">
        <v>0.96</v>
      </c>
      <c r="P28" s="39">
        <v>5</v>
      </c>
      <c r="Q28" s="44">
        <v>1260</v>
      </c>
      <c r="R28" s="42" t="s">
        <v>168</v>
      </c>
      <c r="S28" s="43">
        <v>2520</v>
      </c>
      <c r="T28" s="152"/>
    </row>
    <row r="29" spans="1:20" s="45" customFormat="1" ht="15">
      <c r="A29" s="38" t="s">
        <v>124</v>
      </c>
      <c r="B29" s="38" t="s">
        <v>125</v>
      </c>
      <c r="C29" s="38">
        <v>311017</v>
      </c>
      <c r="D29" s="38" t="s">
        <v>181</v>
      </c>
      <c r="E29" s="38" t="s">
        <v>168</v>
      </c>
      <c r="F29" s="38" t="s">
        <v>168</v>
      </c>
      <c r="G29" s="38" t="s">
        <v>182</v>
      </c>
      <c r="H29" s="39" t="s">
        <v>49</v>
      </c>
      <c r="I29" s="40" t="s">
        <v>51</v>
      </c>
      <c r="J29" s="41" t="s">
        <v>170</v>
      </c>
      <c r="K29" s="42">
        <v>0</v>
      </c>
      <c r="L29" s="42">
        <v>0</v>
      </c>
      <c r="M29" s="42">
        <v>2.41</v>
      </c>
      <c r="N29" s="43">
        <v>2</v>
      </c>
      <c r="O29" s="44">
        <v>0.96</v>
      </c>
      <c r="P29" s="39">
        <v>5</v>
      </c>
      <c r="Q29" s="44">
        <v>990</v>
      </c>
      <c r="R29" s="42" t="s">
        <v>168</v>
      </c>
      <c r="S29" s="43">
        <v>1980</v>
      </c>
      <c r="T29" s="152"/>
    </row>
    <row r="30" spans="1:20" s="45" customFormat="1" ht="15">
      <c r="A30" s="38" t="s">
        <v>124</v>
      </c>
      <c r="B30" s="38" t="s">
        <v>125</v>
      </c>
      <c r="C30" s="38">
        <v>311017</v>
      </c>
      <c r="D30" s="38" t="s">
        <v>181</v>
      </c>
      <c r="E30" s="38" t="s">
        <v>168</v>
      </c>
      <c r="F30" s="38" t="s">
        <v>168</v>
      </c>
      <c r="G30" s="38" t="s">
        <v>182</v>
      </c>
      <c r="H30" s="39" t="s">
        <v>49</v>
      </c>
      <c r="I30" s="40" t="s">
        <v>51</v>
      </c>
      <c r="J30" s="41" t="s">
        <v>187</v>
      </c>
      <c r="K30" s="42">
        <v>0</v>
      </c>
      <c r="L30" s="42">
        <v>0</v>
      </c>
      <c r="M30" s="42">
        <v>2.41</v>
      </c>
      <c r="N30" s="43">
        <v>2</v>
      </c>
      <c r="O30" s="44">
        <v>0.96</v>
      </c>
      <c r="P30" s="39">
        <v>5</v>
      </c>
      <c r="Q30" s="44">
        <v>900</v>
      </c>
      <c r="R30" s="42" t="s">
        <v>168</v>
      </c>
      <c r="S30" s="43">
        <v>1800</v>
      </c>
      <c r="T30" s="152"/>
    </row>
    <row r="31" spans="1:20" s="45" customFormat="1" ht="15">
      <c r="A31" s="38" t="s">
        <v>124</v>
      </c>
      <c r="B31" s="38" t="s">
        <v>125</v>
      </c>
      <c r="C31" s="38">
        <v>311019</v>
      </c>
      <c r="D31" s="38" t="s">
        <v>245</v>
      </c>
      <c r="E31" s="38" t="s">
        <v>168</v>
      </c>
      <c r="F31" s="38" t="s">
        <v>168</v>
      </c>
      <c r="G31" s="38" t="s">
        <v>169</v>
      </c>
      <c r="H31" s="39" t="s">
        <v>49</v>
      </c>
      <c r="I31" s="40" t="s">
        <v>50</v>
      </c>
      <c r="J31" s="41" t="s">
        <v>177</v>
      </c>
      <c r="K31" s="42" t="s">
        <v>168</v>
      </c>
      <c r="L31" s="42" t="s">
        <v>168</v>
      </c>
      <c r="M31" s="42">
        <v>2.29</v>
      </c>
      <c r="N31" s="43">
        <v>2.17</v>
      </c>
      <c r="O31" s="44">
        <v>0.96</v>
      </c>
      <c r="P31" s="39">
        <v>20</v>
      </c>
      <c r="Q31" s="44">
        <v>13257.64192139738</v>
      </c>
      <c r="R31" s="42" t="s">
        <v>168</v>
      </c>
      <c r="S31" s="43">
        <v>24000</v>
      </c>
      <c r="T31" s="152"/>
    </row>
    <row r="32" spans="1:20" s="45" customFormat="1" ht="30">
      <c r="A32" s="38" t="s">
        <v>124</v>
      </c>
      <c r="B32" s="38" t="s">
        <v>125</v>
      </c>
      <c r="C32" s="38">
        <v>311022</v>
      </c>
      <c r="D32" s="38" t="s">
        <v>178</v>
      </c>
      <c r="E32" s="38" t="s">
        <v>168</v>
      </c>
      <c r="F32" s="38" t="s">
        <v>168</v>
      </c>
      <c r="G32" s="38" t="s">
        <v>179</v>
      </c>
      <c r="H32" s="39" t="s">
        <v>49</v>
      </c>
      <c r="I32" s="40" t="s">
        <v>51</v>
      </c>
      <c r="J32" s="41" t="s">
        <v>180</v>
      </c>
      <c r="K32" s="42" t="s">
        <v>168</v>
      </c>
      <c r="L32" s="42" t="s">
        <v>168</v>
      </c>
      <c r="M32" s="42">
        <v>3.7</v>
      </c>
      <c r="N32" s="43">
        <v>3.41</v>
      </c>
      <c r="O32" s="44">
        <v>0.96</v>
      </c>
      <c r="P32" s="39">
        <v>20</v>
      </c>
      <c r="Q32" s="44">
        <v>18.22</v>
      </c>
      <c r="R32" s="42" t="s">
        <v>168</v>
      </c>
      <c r="S32" s="43">
        <v>54.66</v>
      </c>
      <c r="T32" s="152"/>
    </row>
    <row r="33" spans="1:20" s="45" customFormat="1" ht="30">
      <c r="A33" s="38" t="s">
        <v>124</v>
      </c>
      <c r="B33" s="38" t="s">
        <v>125</v>
      </c>
      <c r="C33" s="38">
        <v>311023</v>
      </c>
      <c r="D33" s="38" t="s">
        <v>246</v>
      </c>
      <c r="E33" s="38" t="s">
        <v>168</v>
      </c>
      <c r="F33" s="38" t="s">
        <v>168</v>
      </c>
      <c r="G33" s="38" t="s">
        <v>179</v>
      </c>
      <c r="H33" s="39" t="s">
        <v>49</v>
      </c>
      <c r="I33" s="40" t="s">
        <v>51</v>
      </c>
      <c r="J33" s="41" t="s">
        <v>247</v>
      </c>
      <c r="K33" s="42" t="s">
        <v>168</v>
      </c>
      <c r="L33" s="42" t="s">
        <v>168</v>
      </c>
      <c r="M33" s="42">
        <v>10.4</v>
      </c>
      <c r="N33" s="43">
        <v>3.41</v>
      </c>
      <c r="O33" s="44">
        <v>0.96</v>
      </c>
      <c r="P33" s="39">
        <v>20</v>
      </c>
      <c r="Q33" s="44">
        <v>2432</v>
      </c>
      <c r="R33" s="42" t="s">
        <v>168</v>
      </c>
      <c r="S33" s="43">
        <v>8074</v>
      </c>
      <c r="T33" s="152"/>
    </row>
    <row r="34" spans="1:20" s="45" customFormat="1" ht="30">
      <c r="A34" s="38" t="s">
        <v>124</v>
      </c>
      <c r="B34" s="38" t="s">
        <v>125</v>
      </c>
      <c r="C34" s="38">
        <v>311025</v>
      </c>
      <c r="D34" s="38" t="s">
        <v>199</v>
      </c>
      <c r="E34" s="38" t="s">
        <v>168</v>
      </c>
      <c r="F34" s="38" t="s">
        <v>168</v>
      </c>
      <c r="G34" s="38" t="s">
        <v>200</v>
      </c>
      <c r="H34" s="39" t="s">
        <v>49</v>
      </c>
      <c r="I34" s="40" t="s">
        <v>51</v>
      </c>
      <c r="J34" s="41" t="s">
        <v>177</v>
      </c>
      <c r="K34" s="42" t="s">
        <v>168</v>
      </c>
      <c r="L34" s="42" t="s">
        <v>168</v>
      </c>
      <c r="M34" s="42">
        <v>14.3</v>
      </c>
      <c r="N34" s="43">
        <v>9.22</v>
      </c>
      <c r="O34" s="44">
        <v>0.96</v>
      </c>
      <c r="P34" s="39">
        <v>20</v>
      </c>
      <c r="Q34" s="44">
        <v>1418</v>
      </c>
      <c r="R34" s="42" t="s">
        <v>168</v>
      </c>
      <c r="S34" s="43">
        <v>5672</v>
      </c>
      <c r="T34" s="152"/>
    </row>
    <row r="35" spans="1:20" s="45" customFormat="1" ht="30">
      <c r="A35" s="38" t="s">
        <v>124</v>
      </c>
      <c r="B35" s="38" t="s">
        <v>125</v>
      </c>
      <c r="C35" s="38">
        <v>311025</v>
      </c>
      <c r="D35" s="38" t="s">
        <v>199</v>
      </c>
      <c r="E35" s="38" t="s">
        <v>168</v>
      </c>
      <c r="F35" s="38" t="s">
        <v>168</v>
      </c>
      <c r="G35" s="38" t="s">
        <v>200</v>
      </c>
      <c r="H35" s="39" t="s">
        <v>49</v>
      </c>
      <c r="I35" s="40" t="s">
        <v>51</v>
      </c>
      <c r="J35" s="41" t="s">
        <v>248</v>
      </c>
      <c r="K35" s="42" t="s">
        <v>168</v>
      </c>
      <c r="L35" s="42" t="s">
        <v>168</v>
      </c>
      <c r="M35" s="42">
        <v>14.3</v>
      </c>
      <c r="N35" s="43">
        <v>9.22</v>
      </c>
      <c r="O35" s="44">
        <v>0.96</v>
      </c>
      <c r="P35" s="39">
        <v>20</v>
      </c>
      <c r="Q35" s="44">
        <v>90</v>
      </c>
      <c r="R35" s="42" t="s">
        <v>168</v>
      </c>
      <c r="S35" s="43">
        <v>360</v>
      </c>
      <c r="T35" s="152"/>
    </row>
    <row r="36" spans="1:20" s="45" customFormat="1" ht="30">
      <c r="A36" s="38" t="s">
        <v>124</v>
      </c>
      <c r="B36" s="38" t="s">
        <v>125</v>
      </c>
      <c r="C36" s="38">
        <v>311025</v>
      </c>
      <c r="D36" s="38" t="s">
        <v>199</v>
      </c>
      <c r="E36" s="38" t="s">
        <v>168</v>
      </c>
      <c r="F36" s="38" t="s">
        <v>168</v>
      </c>
      <c r="G36" s="38" t="s">
        <v>200</v>
      </c>
      <c r="H36" s="39" t="s">
        <v>49</v>
      </c>
      <c r="I36" s="40" t="s">
        <v>51</v>
      </c>
      <c r="J36" s="41" t="s">
        <v>175</v>
      </c>
      <c r="K36" s="42" t="s">
        <v>168</v>
      </c>
      <c r="L36" s="42" t="s">
        <v>168</v>
      </c>
      <c r="M36" s="42">
        <v>14.3</v>
      </c>
      <c r="N36" s="43">
        <v>9.22</v>
      </c>
      <c r="O36" s="44">
        <v>0.96</v>
      </c>
      <c r="P36" s="39">
        <v>20</v>
      </c>
      <c r="Q36" s="44">
        <v>2350</v>
      </c>
      <c r="R36" s="42" t="s">
        <v>168</v>
      </c>
      <c r="S36" s="43">
        <v>9400</v>
      </c>
      <c r="T36" s="152"/>
    </row>
    <row r="37" spans="1:20" s="45" customFormat="1" ht="15">
      <c r="A37" s="38" t="s">
        <v>124</v>
      </c>
      <c r="B37" s="38" t="s">
        <v>125</v>
      </c>
      <c r="C37" s="38">
        <v>311028</v>
      </c>
      <c r="D37" s="38" t="s">
        <v>189</v>
      </c>
      <c r="E37" s="38" t="s">
        <v>168</v>
      </c>
      <c r="F37" s="38" t="s">
        <v>168</v>
      </c>
      <c r="G37" s="38" t="s">
        <v>176</v>
      </c>
      <c r="H37" s="39" t="s">
        <v>49</v>
      </c>
      <c r="I37" s="40" t="s">
        <v>51</v>
      </c>
      <c r="J37" s="41" t="s">
        <v>180</v>
      </c>
      <c r="K37" s="42" t="s">
        <v>168</v>
      </c>
      <c r="L37" s="42" t="s">
        <v>168</v>
      </c>
      <c r="M37" s="42">
        <v>2.6</v>
      </c>
      <c r="N37" s="43">
        <v>5.67</v>
      </c>
      <c r="O37" s="44">
        <v>0.96</v>
      </c>
      <c r="P37" s="39">
        <v>20</v>
      </c>
      <c r="Q37" s="44">
        <v>673</v>
      </c>
      <c r="R37" s="42" t="s">
        <v>168</v>
      </c>
      <c r="S37" s="43">
        <v>1346</v>
      </c>
      <c r="T37" s="152"/>
    </row>
    <row r="38" spans="1:20" s="45" customFormat="1" ht="15">
      <c r="A38" s="38" t="s">
        <v>124</v>
      </c>
      <c r="B38" s="38" t="s">
        <v>125</v>
      </c>
      <c r="C38" s="38">
        <v>311028</v>
      </c>
      <c r="D38" s="38" t="s">
        <v>189</v>
      </c>
      <c r="E38" s="38" t="s">
        <v>168</v>
      </c>
      <c r="F38" s="38" t="s">
        <v>168</v>
      </c>
      <c r="G38" s="38" t="s">
        <v>176</v>
      </c>
      <c r="H38" s="39" t="s">
        <v>49</v>
      </c>
      <c r="I38" s="40" t="s">
        <v>51</v>
      </c>
      <c r="J38" s="41" t="s">
        <v>183</v>
      </c>
      <c r="K38" s="42" t="s">
        <v>168</v>
      </c>
      <c r="L38" s="42" t="s">
        <v>168</v>
      </c>
      <c r="M38" s="42">
        <v>2.6</v>
      </c>
      <c r="N38" s="43">
        <v>5.67</v>
      </c>
      <c r="O38" s="44">
        <v>0.96</v>
      </c>
      <c r="P38" s="39">
        <v>20</v>
      </c>
      <c r="Q38" s="44">
        <v>578</v>
      </c>
      <c r="R38" s="42" t="s">
        <v>168</v>
      </c>
      <c r="S38" s="43">
        <v>1156</v>
      </c>
      <c r="T38" s="152"/>
    </row>
    <row r="39" spans="1:20" s="45" customFormat="1" ht="30">
      <c r="A39" s="38" t="s">
        <v>124</v>
      </c>
      <c r="B39" s="38" t="s">
        <v>125</v>
      </c>
      <c r="C39" s="38">
        <v>311029</v>
      </c>
      <c r="D39" s="38" t="s">
        <v>195</v>
      </c>
      <c r="E39" s="38" t="s">
        <v>168</v>
      </c>
      <c r="F39" s="38" t="s">
        <v>168</v>
      </c>
      <c r="G39" s="38" t="s">
        <v>176</v>
      </c>
      <c r="H39" s="39" t="s">
        <v>49</v>
      </c>
      <c r="I39" s="40" t="s">
        <v>51</v>
      </c>
      <c r="J39" s="41" t="s">
        <v>180</v>
      </c>
      <c r="K39" s="42" t="s">
        <v>168</v>
      </c>
      <c r="L39" s="42" t="s">
        <v>168</v>
      </c>
      <c r="M39" s="42">
        <v>13.4</v>
      </c>
      <c r="N39" s="43">
        <v>5.67</v>
      </c>
      <c r="O39" s="44">
        <v>0.96</v>
      </c>
      <c r="P39" s="39">
        <v>20</v>
      </c>
      <c r="Q39" s="44">
        <v>489</v>
      </c>
      <c r="R39" s="42" t="s">
        <v>168</v>
      </c>
      <c r="S39" s="43">
        <v>1467</v>
      </c>
      <c r="T39" s="152"/>
    </row>
    <row r="40" spans="1:20" s="45" customFormat="1" ht="30">
      <c r="A40" s="38" t="s">
        <v>124</v>
      </c>
      <c r="B40" s="38" t="s">
        <v>125</v>
      </c>
      <c r="C40" s="38">
        <v>311029</v>
      </c>
      <c r="D40" s="38" t="s">
        <v>195</v>
      </c>
      <c r="E40" s="38" t="s">
        <v>168</v>
      </c>
      <c r="F40" s="38" t="s">
        <v>168</v>
      </c>
      <c r="G40" s="38" t="s">
        <v>176</v>
      </c>
      <c r="H40" s="39" t="s">
        <v>49</v>
      </c>
      <c r="I40" s="40" t="s">
        <v>51</v>
      </c>
      <c r="J40" s="41" t="s">
        <v>248</v>
      </c>
      <c r="K40" s="42" t="s">
        <v>168</v>
      </c>
      <c r="L40" s="42" t="s">
        <v>168</v>
      </c>
      <c r="M40" s="42">
        <v>13.4</v>
      </c>
      <c r="N40" s="43">
        <v>5.67</v>
      </c>
      <c r="O40" s="44">
        <v>0.96</v>
      </c>
      <c r="P40" s="39">
        <v>20</v>
      </c>
      <c r="Q40" s="44">
        <v>86</v>
      </c>
      <c r="R40" s="42" t="s">
        <v>168</v>
      </c>
      <c r="S40" s="43">
        <v>258</v>
      </c>
      <c r="T40" s="152"/>
    </row>
    <row r="41" spans="1:20" s="45" customFormat="1" ht="45">
      <c r="A41" s="38" t="s">
        <v>124</v>
      </c>
      <c r="B41" s="38" t="s">
        <v>125</v>
      </c>
      <c r="C41" s="38">
        <v>311032</v>
      </c>
      <c r="D41" s="38" t="s">
        <v>249</v>
      </c>
      <c r="E41" s="38" t="s">
        <v>250</v>
      </c>
      <c r="F41" s="38" t="s">
        <v>251</v>
      </c>
      <c r="G41" s="38" t="s">
        <v>208</v>
      </c>
      <c r="H41" s="39" t="s">
        <v>49</v>
      </c>
      <c r="I41" s="40" t="s">
        <v>50</v>
      </c>
      <c r="J41" s="41" t="s">
        <v>180</v>
      </c>
      <c r="K41" s="42">
        <v>0</v>
      </c>
      <c r="L41" s="42">
        <v>0</v>
      </c>
      <c r="M41" s="42">
        <v>69.75</v>
      </c>
      <c r="N41" s="43">
        <v>764.9162</v>
      </c>
      <c r="O41" s="44">
        <v>0.96</v>
      </c>
      <c r="P41" s="39">
        <v>10</v>
      </c>
      <c r="Q41" s="44">
        <v>1</v>
      </c>
      <c r="R41" s="42" t="s">
        <v>168</v>
      </c>
      <c r="S41" s="43">
        <v>75</v>
      </c>
      <c r="T41" s="152"/>
    </row>
    <row r="42" spans="1:20" s="45" customFormat="1" ht="15">
      <c r="A42" s="38" t="s">
        <v>124</v>
      </c>
      <c r="B42" s="38" t="s">
        <v>125</v>
      </c>
      <c r="C42" s="38">
        <v>311033</v>
      </c>
      <c r="D42" s="38" t="s">
        <v>196</v>
      </c>
      <c r="E42" s="38" t="s">
        <v>168</v>
      </c>
      <c r="F42" s="38" t="s">
        <v>168</v>
      </c>
      <c r="G42" s="38" t="s">
        <v>197</v>
      </c>
      <c r="H42" s="39" t="s">
        <v>49</v>
      </c>
      <c r="I42" s="40" t="s">
        <v>50</v>
      </c>
      <c r="J42" s="41" t="s">
        <v>180</v>
      </c>
      <c r="K42" s="42">
        <v>0</v>
      </c>
      <c r="L42" s="42">
        <v>0</v>
      </c>
      <c r="M42" s="42">
        <v>647</v>
      </c>
      <c r="N42" s="43">
        <v>122</v>
      </c>
      <c r="O42" s="44">
        <v>0.96</v>
      </c>
      <c r="P42" s="39">
        <v>15</v>
      </c>
      <c r="Q42" s="44">
        <v>1344</v>
      </c>
      <c r="R42" s="42" t="s">
        <v>168</v>
      </c>
      <c r="S42" s="43">
        <v>132529.01</v>
      </c>
      <c r="T42" s="152"/>
    </row>
    <row r="43" spans="1:20" s="45" customFormat="1" ht="15">
      <c r="A43" s="38" t="s">
        <v>124</v>
      </c>
      <c r="B43" s="38" t="s">
        <v>125</v>
      </c>
      <c r="C43" s="38">
        <v>311033</v>
      </c>
      <c r="D43" s="38" t="s">
        <v>196</v>
      </c>
      <c r="E43" s="38" t="s">
        <v>168</v>
      </c>
      <c r="F43" s="38" t="s">
        <v>168</v>
      </c>
      <c r="G43" s="38" t="s">
        <v>197</v>
      </c>
      <c r="H43" s="39" t="s">
        <v>49</v>
      </c>
      <c r="I43" s="40" t="s">
        <v>50</v>
      </c>
      <c r="J43" s="41" t="s">
        <v>175</v>
      </c>
      <c r="K43" s="42">
        <v>0</v>
      </c>
      <c r="L43" s="42">
        <v>0</v>
      </c>
      <c r="M43" s="42">
        <v>647</v>
      </c>
      <c r="N43" s="43">
        <v>122</v>
      </c>
      <c r="O43" s="44">
        <v>0.96</v>
      </c>
      <c r="P43" s="39">
        <v>15</v>
      </c>
      <c r="Q43" s="44">
        <v>1</v>
      </c>
      <c r="R43" s="42" t="s">
        <v>168</v>
      </c>
      <c r="S43" s="43">
        <v>100</v>
      </c>
      <c r="T43" s="152"/>
    </row>
    <row r="44" spans="1:20" s="45" customFormat="1" ht="15">
      <c r="A44" s="38" t="s">
        <v>124</v>
      </c>
      <c r="B44" s="38" t="s">
        <v>125</v>
      </c>
      <c r="C44" s="38">
        <v>311033</v>
      </c>
      <c r="D44" s="38" t="s">
        <v>196</v>
      </c>
      <c r="E44" s="38" t="s">
        <v>168</v>
      </c>
      <c r="F44" s="38" t="s">
        <v>168</v>
      </c>
      <c r="G44" s="38" t="s">
        <v>197</v>
      </c>
      <c r="H44" s="39" t="s">
        <v>49</v>
      </c>
      <c r="I44" s="40" t="s">
        <v>50</v>
      </c>
      <c r="J44" s="41" t="s">
        <v>177</v>
      </c>
      <c r="K44" s="42">
        <v>0</v>
      </c>
      <c r="L44" s="42">
        <v>0</v>
      </c>
      <c r="M44" s="42">
        <v>647</v>
      </c>
      <c r="N44" s="43">
        <v>122</v>
      </c>
      <c r="O44" s="44">
        <v>0.96</v>
      </c>
      <c r="P44" s="39">
        <v>15</v>
      </c>
      <c r="Q44" s="44">
        <v>21</v>
      </c>
      <c r="R44" s="42" t="s">
        <v>168</v>
      </c>
      <c r="S44" s="43">
        <v>2100</v>
      </c>
      <c r="T44" s="152"/>
    </row>
    <row r="45" spans="1:20" s="45" customFormat="1" ht="15">
      <c r="A45" s="38" t="s">
        <v>124</v>
      </c>
      <c r="B45" s="38" t="s">
        <v>125</v>
      </c>
      <c r="C45" s="38">
        <v>311033</v>
      </c>
      <c r="D45" s="38" t="s">
        <v>196</v>
      </c>
      <c r="E45" s="38" t="s">
        <v>168</v>
      </c>
      <c r="F45" s="38" t="s">
        <v>168</v>
      </c>
      <c r="G45" s="38" t="s">
        <v>197</v>
      </c>
      <c r="H45" s="39" t="s">
        <v>49</v>
      </c>
      <c r="I45" s="40" t="s">
        <v>50</v>
      </c>
      <c r="J45" s="41" t="s">
        <v>185</v>
      </c>
      <c r="K45" s="42">
        <v>0</v>
      </c>
      <c r="L45" s="42">
        <v>0</v>
      </c>
      <c r="M45" s="42">
        <v>647</v>
      </c>
      <c r="N45" s="43">
        <v>122</v>
      </c>
      <c r="O45" s="44">
        <v>0.96</v>
      </c>
      <c r="P45" s="39">
        <v>15</v>
      </c>
      <c r="Q45" s="44">
        <v>324</v>
      </c>
      <c r="R45" s="42" t="s">
        <v>168</v>
      </c>
      <c r="S45" s="43">
        <v>32400</v>
      </c>
      <c r="T45" s="152"/>
    </row>
    <row r="46" spans="1:20" s="45" customFormat="1" ht="15">
      <c r="A46" s="38" t="s">
        <v>124</v>
      </c>
      <c r="B46" s="38" t="s">
        <v>125</v>
      </c>
      <c r="C46" s="38">
        <v>311033</v>
      </c>
      <c r="D46" s="38" t="s">
        <v>196</v>
      </c>
      <c r="E46" s="38" t="s">
        <v>168</v>
      </c>
      <c r="F46" s="38" t="s">
        <v>168</v>
      </c>
      <c r="G46" s="38" t="s">
        <v>197</v>
      </c>
      <c r="H46" s="39" t="s">
        <v>49</v>
      </c>
      <c r="I46" s="40" t="s">
        <v>50</v>
      </c>
      <c r="J46" s="41" t="s">
        <v>198</v>
      </c>
      <c r="K46" s="42">
        <v>0</v>
      </c>
      <c r="L46" s="42">
        <v>0</v>
      </c>
      <c r="M46" s="42">
        <v>647</v>
      </c>
      <c r="N46" s="43">
        <v>122</v>
      </c>
      <c r="O46" s="44">
        <v>0.96</v>
      </c>
      <c r="P46" s="39">
        <v>15</v>
      </c>
      <c r="Q46" s="44">
        <v>139</v>
      </c>
      <c r="R46" s="42" t="s">
        <v>168</v>
      </c>
      <c r="S46" s="43">
        <v>13825.6</v>
      </c>
      <c r="T46" s="152"/>
    </row>
    <row r="47" spans="1:20" s="45" customFormat="1" ht="15">
      <c r="A47" s="38" t="s">
        <v>124</v>
      </c>
      <c r="B47" s="38" t="s">
        <v>125</v>
      </c>
      <c r="C47" s="38">
        <v>311033</v>
      </c>
      <c r="D47" s="38" t="s">
        <v>196</v>
      </c>
      <c r="E47" s="38" t="s">
        <v>168</v>
      </c>
      <c r="F47" s="38" t="s">
        <v>168</v>
      </c>
      <c r="G47" s="38" t="s">
        <v>197</v>
      </c>
      <c r="H47" s="39" t="s">
        <v>49</v>
      </c>
      <c r="I47" s="40" t="s">
        <v>50</v>
      </c>
      <c r="J47" s="41" t="s">
        <v>248</v>
      </c>
      <c r="K47" s="42">
        <v>0</v>
      </c>
      <c r="L47" s="42">
        <v>0</v>
      </c>
      <c r="M47" s="42">
        <v>647</v>
      </c>
      <c r="N47" s="43">
        <v>122</v>
      </c>
      <c r="O47" s="44">
        <v>0.96</v>
      </c>
      <c r="P47" s="39">
        <v>15</v>
      </c>
      <c r="Q47" s="44">
        <v>9</v>
      </c>
      <c r="R47" s="42" t="s">
        <v>168</v>
      </c>
      <c r="S47" s="43">
        <v>900</v>
      </c>
      <c r="T47" s="152"/>
    </row>
    <row r="48" spans="1:20" s="45" customFormat="1" ht="15">
      <c r="A48" s="38" t="s">
        <v>124</v>
      </c>
      <c r="B48" s="38" t="s">
        <v>125</v>
      </c>
      <c r="C48" s="38">
        <v>311033</v>
      </c>
      <c r="D48" s="38" t="s">
        <v>196</v>
      </c>
      <c r="E48" s="38" t="s">
        <v>168</v>
      </c>
      <c r="F48" s="38" t="s">
        <v>168</v>
      </c>
      <c r="G48" s="38" t="s">
        <v>197</v>
      </c>
      <c r="H48" s="39" t="s">
        <v>49</v>
      </c>
      <c r="I48" s="40" t="s">
        <v>50</v>
      </c>
      <c r="J48" s="41" t="s">
        <v>188</v>
      </c>
      <c r="K48" s="42">
        <v>0</v>
      </c>
      <c r="L48" s="42">
        <v>0</v>
      </c>
      <c r="M48" s="42">
        <v>647</v>
      </c>
      <c r="N48" s="43">
        <v>122</v>
      </c>
      <c r="O48" s="44">
        <v>0.96</v>
      </c>
      <c r="P48" s="39">
        <v>15</v>
      </c>
      <c r="Q48" s="44">
        <v>3</v>
      </c>
      <c r="R48" s="42" t="s">
        <v>168</v>
      </c>
      <c r="S48" s="43">
        <v>300</v>
      </c>
      <c r="T48" s="152"/>
    </row>
    <row r="49" spans="1:20" s="45" customFormat="1" ht="30">
      <c r="A49" s="38" t="s">
        <v>130</v>
      </c>
      <c r="B49" s="38" t="s">
        <v>131</v>
      </c>
      <c r="C49" s="38">
        <v>312002</v>
      </c>
      <c r="D49" s="38" t="s">
        <v>213</v>
      </c>
      <c r="E49" s="38" t="s">
        <v>214</v>
      </c>
      <c r="F49" s="38" t="s">
        <v>215</v>
      </c>
      <c r="G49" s="38" t="s">
        <v>216</v>
      </c>
      <c r="H49" s="39" t="s">
        <v>38</v>
      </c>
      <c r="I49" s="40" t="s">
        <v>202</v>
      </c>
      <c r="J49" s="41" t="s">
        <v>203</v>
      </c>
      <c r="K49" s="42">
        <v>0</v>
      </c>
      <c r="L49" s="42">
        <v>0</v>
      </c>
      <c r="M49" s="42">
        <v>10.078</v>
      </c>
      <c r="N49" s="43">
        <v>175.2956</v>
      </c>
      <c r="O49" s="44">
        <v>0.89</v>
      </c>
      <c r="P49" s="39">
        <v>13</v>
      </c>
      <c r="Q49" s="44">
        <v>2</v>
      </c>
      <c r="R49" s="42" t="s">
        <v>168</v>
      </c>
      <c r="S49" s="43">
        <v>60</v>
      </c>
      <c r="T49" s="152"/>
    </row>
    <row r="50" spans="1:20" s="45" customFormat="1" ht="45">
      <c r="A50" s="38" t="s">
        <v>130</v>
      </c>
      <c r="B50" s="38" t="s">
        <v>131</v>
      </c>
      <c r="C50" s="38">
        <v>312004</v>
      </c>
      <c r="D50" s="38" t="s">
        <v>227</v>
      </c>
      <c r="E50" s="38" t="s">
        <v>168</v>
      </c>
      <c r="F50" s="38" t="s">
        <v>168</v>
      </c>
      <c r="G50" s="38" t="s">
        <v>260</v>
      </c>
      <c r="H50" s="39" t="s">
        <v>41</v>
      </c>
      <c r="I50" s="40" t="s">
        <v>202</v>
      </c>
      <c r="J50" s="41" t="s">
        <v>203</v>
      </c>
      <c r="K50" s="42">
        <v>0.17975139</v>
      </c>
      <c r="L50" s="42">
        <v>0.00010201923</v>
      </c>
      <c r="M50" s="42">
        <v>0.04524222</v>
      </c>
      <c r="N50" s="43">
        <v>0.757</v>
      </c>
      <c r="O50" s="44">
        <v>0.89</v>
      </c>
      <c r="P50" s="39">
        <v>20</v>
      </c>
      <c r="Q50" s="44">
        <v>12920</v>
      </c>
      <c r="R50" s="42" t="s">
        <v>168</v>
      </c>
      <c r="S50" s="43">
        <v>1938</v>
      </c>
      <c r="T50" s="152"/>
    </row>
    <row r="51" spans="1:20" s="45" customFormat="1" ht="15">
      <c r="A51" s="38" t="s">
        <v>130</v>
      </c>
      <c r="B51" s="38" t="s">
        <v>131</v>
      </c>
      <c r="C51" s="38">
        <v>312008</v>
      </c>
      <c r="D51" s="38" t="s">
        <v>211</v>
      </c>
      <c r="E51" s="38" t="s">
        <v>168</v>
      </c>
      <c r="F51" s="38" t="s">
        <v>168</v>
      </c>
      <c r="G51" s="38" t="s">
        <v>197</v>
      </c>
      <c r="H51" s="39" t="s">
        <v>38</v>
      </c>
      <c r="I51" s="40" t="s">
        <v>202</v>
      </c>
      <c r="J51" s="41" t="s">
        <v>203</v>
      </c>
      <c r="K51" s="42">
        <v>0</v>
      </c>
      <c r="L51" s="42">
        <v>0</v>
      </c>
      <c r="M51" s="42">
        <v>257</v>
      </c>
      <c r="N51" s="43">
        <v>1701</v>
      </c>
      <c r="O51" s="44">
        <v>0.89</v>
      </c>
      <c r="P51" s="39">
        <v>15</v>
      </c>
      <c r="Q51" s="44">
        <v>52</v>
      </c>
      <c r="R51" s="42" t="s">
        <v>168</v>
      </c>
      <c r="S51" s="43">
        <v>26000</v>
      </c>
      <c r="T51" s="152"/>
    </row>
    <row r="52" spans="1:20" s="45" customFormat="1" ht="15">
      <c r="A52" s="38" t="s">
        <v>130</v>
      </c>
      <c r="B52" s="38" t="s">
        <v>131</v>
      </c>
      <c r="C52" s="38">
        <v>312009</v>
      </c>
      <c r="D52" s="38" t="s">
        <v>201</v>
      </c>
      <c r="E52" s="38" t="s">
        <v>168</v>
      </c>
      <c r="F52" s="38" t="s">
        <v>168</v>
      </c>
      <c r="G52" s="38" t="s">
        <v>197</v>
      </c>
      <c r="H52" s="39" t="s">
        <v>38</v>
      </c>
      <c r="I52" s="40" t="s">
        <v>202</v>
      </c>
      <c r="J52" s="41" t="s">
        <v>203</v>
      </c>
      <c r="K52" s="42">
        <v>0</v>
      </c>
      <c r="L52" s="42">
        <v>0</v>
      </c>
      <c r="M52" s="42">
        <v>750</v>
      </c>
      <c r="N52" s="43">
        <v>4060</v>
      </c>
      <c r="O52" s="44">
        <v>0.89</v>
      </c>
      <c r="P52" s="39">
        <v>20</v>
      </c>
      <c r="Q52" s="44">
        <v>40</v>
      </c>
      <c r="R52" s="42" t="s">
        <v>168</v>
      </c>
      <c r="S52" s="43">
        <v>60000</v>
      </c>
      <c r="T52" s="152"/>
    </row>
    <row r="53" spans="1:20" s="45" customFormat="1" ht="30">
      <c r="A53" s="38" t="s">
        <v>130</v>
      </c>
      <c r="B53" s="38" t="s">
        <v>131</v>
      </c>
      <c r="C53" s="38">
        <v>312010</v>
      </c>
      <c r="D53" s="38" t="s">
        <v>259</v>
      </c>
      <c r="E53" s="38" t="s">
        <v>168</v>
      </c>
      <c r="F53" s="38" t="s">
        <v>168</v>
      </c>
      <c r="G53" s="38" t="s">
        <v>197</v>
      </c>
      <c r="H53" s="39" t="s">
        <v>41</v>
      </c>
      <c r="I53" s="40" t="s">
        <v>202</v>
      </c>
      <c r="J53" s="41" t="s">
        <v>203</v>
      </c>
      <c r="K53" s="42">
        <v>0</v>
      </c>
      <c r="L53" s="42">
        <v>0</v>
      </c>
      <c r="M53" s="42">
        <v>1900</v>
      </c>
      <c r="N53" s="43">
        <v>4060</v>
      </c>
      <c r="O53" s="44">
        <v>0.89</v>
      </c>
      <c r="P53" s="39">
        <v>20</v>
      </c>
      <c r="Q53" s="44">
        <v>4</v>
      </c>
      <c r="R53" s="42" t="s">
        <v>168</v>
      </c>
      <c r="S53" s="43">
        <v>6000</v>
      </c>
      <c r="T53" s="152"/>
    </row>
    <row r="54" spans="1:20" s="45" customFormat="1" ht="15">
      <c r="A54" s="38" t="s">
        <v>130</v>
      </c>
      <c r="B54" s="38" t="s">
        <v>131</v>
      </c>
      <c r="C54" s="38">
        <v>312012</v>
      </c>
      <c r="D54" s="38" t="s">
        <v>210</v>
      </c>
      <c r="E54" s="38" t="s">
        <v>168</v>
      </c>
      <c r="F54" s="38" t="s">
        <v>168</v>
      </c>
      <c r="G54" s="38" t="s">
        <v>197</v>
      </c>
      <c r="H54" s="39" t="s">
        <v>38</v>
      </c>
      <c r="I54" s="40" t="s">
        <v>202</v>
      </c>
      <c r="J54" s="41" t="s">
        <v>203</v>
      </c>
      <c r="K54" s="42">
        <v>0</v>
      </c>
      <c r="L54" s="42">
        <v>0</v>
      </c>
      <c r="M54" s="42">
        <v>1125</v>
      </c>
      <c r="N54" s="43">
        <v>1400</v>
      </c>
      <c r="O54" s="44">
        <v>0.89</v>
      </c>
      <c r="P54" s="39">
        <v>10</v>
      </c>
      <c r="Q54" s="44">
        <v>1</v>
      </c>
      <c r="R54" s="42" t="s">
        <v>168</v>
      </c>
      <c r="S54" s="43">
        <v>750</v>
      </c>
      <c r="T54" s="152"/>
    </row>
    <row r="55" spans="1:20" s="45" customFormat="1" ht="15">
      <c r="A55" s="38" t="s">
        <v>130</v>
      </c>
      <c r="B55" s="38" t="s">
        <v>131</v>
      </c>
      <c r="C55" s="38">
        <v>312014</v>
      </c>
      <c r="D55" s="38" t="s">
        <v>217</v>
      </c>
      <c r="E55" s="38" t="s">
        <v>168</v>
      </c>
      <c r="F55" s="38" t="s">
        <v>168</v>
      </c>
      <c r="G55" s="38" t="s">
        <v>197</v>
      </c>
      <c r="H55" s="39" t="s">
        <v>38</v>
      </c>
      <c r="I55" s="40" t="s">
        <v>202</v>
      </c>
      <c r="J55" s="41" t="s">
        <v>203</v>
      </c>
      <c r="K55" s="42">
        <v>0</v>
      </c>
      <c r="L55" s="42">
        <v>0</v>
      </c>
      <c r="M55" s="42">
        <v>2250</v>
      </c>
      <c r="N55" s="43">
        <v>1550</v>
      </c>
      <c r="O55" s="44">
        <v>0.89</v>
      </c>
      <c r="P55" s="39">
        <v>10</v>
      </c>
      <c r="Q55" s="44">
        <v>2</v>
      </c>
      <c r="R55" s="42" t="s">
        <v>168</v>
      </c>
      <c r="S55" s="43">
        <v>3000</v>
      </c>
      <c r="T55" s="152"/>
    </row>
    <row r="56" spans="1:20" s="45" customFormat="1" ht="15">
      <c r="A56" s="38" t="s">
        <v>130</v>
      </c>
      <c r="B56" s="38" t="s">
        <v>131</v>
      </c>
      <c r="C56" s="38">
        <v>312015</v>
      </c>
      <c r="D56" s="38" t="s">
        <v>209</v>
      </c>
      <c r="E56" s="38" t="s">
        <v>168</v>
      </c>
      <c r="F56" s="38" t="s">
        <v>168</v>
      </c>
      <c r="G56" s="38" t="s">
        <v>197</v>
      </c>
      <c r="H56" s="39" t="s">
        <v>38</v>
      </c>
      <c r="I56" s="40" t="s">
        <v>202</v>
      </c>
      <c r="J56" s="41" t="s">
        <v>203</v>
      </c>
      <c r="K56" s="42">
        <v>0</v>
      </c>
      <c r="L56" s="42">
        <v>0</v>
      </c>
      <c r="M56" s="42">
        <v>850</v>
      </c>
      <c r="N56" s="43">
        <v>1400</v>
      </c>
      <c r="O56" s="44">
        <v>0.89</v>
      </c>
      <c r="P56" s="39">
        <v>10</v>
      </c>
      <c r="Q56" s="44">
        <v>6</v>
      </c>
      <c r="R56" s="42" t="s">
        <v>168</v>
      </c>
      <c r="S56" s="43">
        <v>4500</v>
      </c>
      <c r="T56" s="152"/>
    </row>
    <row r="57" spans="1:20" s="45" customFormat="1" ht="45">
      <c r="A57" s="38" t="s">
        <v>130</v>
      </c>
      <c r="B57" s="38" t="s">
        <v>131</v>
      </c>
      <c r="C57" s="38">
        <v>312017</v>
      </c>
      <c r="D57" s="38" t="s">
        <v>205</v>
      </c>
      <c r="E57" s="38" t="s">
        <v>206</v>
      </c>
      <c r="F57" s="38" t="s">
        <v>207</v>
      </c>
      <c r="G57" s="38" t="s">
        <v>208</v>
      </c>
      <c r="H57" s="39" t="s">
        <v>38</v>
      </c>
      <c r="I57" s="40" t="s">
        <v>202</v>
      </c>
      <c r="J57" s="41" t="s">
        <v>203</v>
      </c>
      <c r="K57" s="42">
        <v>0</v>
      </c>
      <c r="L57" s="42">
        <v>0</v>
      </c>
      <c r="M57" s="42">
        <v>101.77</v>
      </c>
      <c r="N57" s="43">
        <v>852.9974</v>
      </c>
      <c r="O57" s="44">
        <v>0.8</v>
      </c>
      <c r="P57" s="39">
        <v>10</v>
      </c>
      <c r="Q57" s="44">
        <v>7</v>
      </c>
      <c r="R57" s="42" t="s">
        <v>168</v>
      </c>
      <c r="S57" s="43">
        <v>1050</v>
      </c>
      <c r="T57" s="152"/>
    </row>
    <row r="58" spans="1:20" s="45" customFormat="1" ht="30">
      <c r="A58" s="38" t="s">
        <v>130</v>
      </c>
      <c r="B58" s="38" t="s">
        <v>131</v>
      </c>
      <c r="C58" s="38">
        <v>312021</v>
      </c>
      <c r="D58" s="38" t="s">
        <v>255</v>
      </c>
      <c r="E58" s="38" t="s">
        <v>256</v>
      </c>
      <c r="F58" s="38" t="s">
        <v>257</v>
      </c>
      <c r="G58" s="38" t="s">
        <v>258</v>
      </c>
      <c r="H58" s="39" t="s">
        <v>38</v>
      </c>
      <c r="I58" s="40" t="s">
        <v>202</v>
      </c>
      <c r="J58" s="41" t="s">
        <v>203</v>
      </c>
      <c r="K58" s="42">
        <v>0</v>
      </c>
      <c r="L58" s="42">
        <v>0</v>
      </c>
      <c r="M58" s="42">
        <v>3.9</v>
      </c>
      <c r="N58" s="43">
        <v>183.64</v>
      </c>
      <c r="O58" s="44">
        <v>0.8</v>
      </c>
      <c r="P58" s="39">
        <v>13</v>
      </c>
      <c r="Q58" s="44">
        <v>1</v>
      </c>
      <c r="R58" s="42" t="s">
        <v>168</v>
      </c>
      <c r="S58" s="43">
        <v>30</v>
      </c>
      <c r="T58" s="152"/>
    </row>
    <row r="59" spans="1:20" s="45" customFormat="1" ht="45">
      <c r="A59" s="38" t="s">
        <v>130</v>
      </c>
      <c r="B59" s="38" t="s">
        <v>131</v>
      </c>
      <c r="C59" s="38">
        <v>312026</v>
      </c>
      <c r="D59" s="38" t="s">
        <v>261</v>
      </c>
      <c r="E59" s="38" t="s">
        <v>250</v>
      </c>
      <c r="F59" s="38" t="s">
        <v>251</v>
      </c>
      <c r="G59" s="38" t="s">
        <v>208</v>
      </c>
      <c r="H59" s="39" t="s">
        <v>38</v>
      </c>
      <c r="I59" s="40" t="s">
        <v>202</v>
      </c>
      <c r="J59" s="41" t="s">
        <v>203</v>
      </c>
      <c r="K59" s="42">
        <v>0</v>
      </c>
      <c r="L59" s="42">
        <v>0</v>
      </c>
      <c r="M59" s="42">
        <v>116.58</v>
      </c>
      <c r="N59" s="43">
        <v>764.9162</v>
      </c>
      <c r="O59" s="44">
        <v>0.8</v>
      </c>
      <c r="P59" s="39">
        <v>10</v>
      </c>
      <c r="Q59" s="44">
        <v>7</v>
      </c>
      <c r="R59" s="42" t="s">
        <v>168</v>
      </c>
      <c r="S59" s="43">
        <v>1050</v>
      </c>
      <c r="T59" s="152"/>
    </row>
    <row r="60" spans="1:20" s="45" customFormat="1" ht="15">
      <c r="A60" s="38" t="s">
        <v>130</v>
      </c>
      <c r="B60" s="38" t="s">
        <v>131</v>
      </c>
      <c r="C60" s="38">
        <v>312027</v>
      </c>
      <c r="D60" s="38" t="s">
        <v>204</v>
      </c>
      <c r="E60" s="38" t="s">
        <v>168</v>
      </c>
      <c r="F60" s="38" t="s">
        <v>168</v>
      </c>
      <c r="G60" s="38" t="s">
        <v>197</v>
      </c>
      <c r="H60" s="39" t="s">
        <v>38</v>
      </c>
      <c r="I60" s="40" t="s">
        <v>202</v>
      </c>
      <c r="J60" s="41" t="s">
        <v>203</v>
      </c>
      <c r="K60" s="42" t="s">
        <v>168</v>
      </c>
      <c r="L60" s="42" t="s">
        <v>168</v>
      </c>
      <c r="M60" s="42">
        <v>1699</v>
      </c>
      <c r="N60" s="43">
        <v>1550</v>
      </c>
      <c r="O60" s="44">
        <v>0.89</v>
      </c>
      <c r="P60" s="39">
        <v>10</v>
      </c>
      <c r="Q60" s="44">
        <v>62</v>
      </c>
      <c r="R60" s="42" t="s">
        <v>168</v>
      </c>
      <c r="S60" s="43">
        <v>89250</v>
      </c>
      <c r="T60" s="152"/>
    </row>
    <row r="61" spans="1:20" s="45" customFormat="1" ht="15">
      <c r="A61" s="38" t="s">
        <v>136</v>
      </c>
      <c r="B61" s="38" t="s">
        <v>137</v>
      </c>
      <c r="C61" s="38">
        <v>314001</v>
      </c>
      <c r="D61" s="38" t="s">
        <v>220</v>
      </c>
      <c r="E61" s="38" t="s">
        <v>168</v>
      </c>
      <c r="F61" s="38" t="s">
        <v>168</v>
      </c>
      <c r="G61" s="38" t="s">
        <v>197</v>
      </c>
      <c r="H61" s="39" t="s">
        <v>49</v>
      </c>
      <c r="I61" s="40" t="s">
        <v>50</v>
      </c>
      <c r="J61" s="41" t="s">
        <v>187</v>
      </c>
      <c r="K61" s="42">
        <v>0</v>
      </c>
      <c r="L61" s="42">
        <v>0</v>
      </c>
      <c r="M61" s="42">
        <v>323</v>
      </c>
      <c r="N61" s="43">
        <v>3144</v>
      </c>
      <c r="O61" s="44">
        <v>1</v>
      </c>
      <c r="P61" s="39">
        <v>12</v>
      </c>
      <c r="Q61" s="44">
        <v>7</v>
      </c>
      <c r="R61" s="42" t="s">
        <v>168</v>
      </c>
      <c r="S61" s="43">
        <v>3500</v>
      </c>
      <c r="T61" s="152"/>
    </row>
    <row r="62" spans="1:20" s="45" customFormat="1" ht="15">
      <c r="A62" s="38" t="s">
        <v>136</v>
      </c>
      <c r="B62" s="38" t="s">
        <v>137</v>
      </c>
      <c r="C62" s="38">
        <v>314001</v>
      </c>
      <c r="D62" s="38" t="s">
        <v>220</v>
      </c>
      <c r="E62" s="38" t="s">
        <v>168</v>
      </c>
      <c r="F62" s="38" t="s">
        <v>168</v>
      </c>
      <c r="G62" s="38" t="s">
        <v>197</v>
      </c>
      <c r="H62" s="39" t="s">
        <v>49</v>
      </c>
      <c r="I62" s="40" t="s">
        <v>50</v>
      </c>
      <c r="J62" s="41" t="s">
        <v>198</v>
      </c>
      <c r="K62" s="42">
        <v>0</v>
      </c>
      <c r="L62" s="42">
        <v>0</v>
      </c>
      <c r="M62" s="42">
        <v>323</v>
      </c>
      <c r="N62" s="43">
        <v>3144</v>
      </c>
      <c r="O62" s="44">
        <v>1</v>
      </c>
      <c r="P62" s="39">
        <v>12</v>
      </c>
      <c r="Q62" s="44">
        <v>2</v>
      </c>
      <c r="R62" s="42" t="s">
        <v>168</v>
      </c>
      <c r="S62" s="43">
        <v>1000</v>
      </c>
      <c r="T62" s="152"/>
    </row>
    <row r="63" spans="1:20" s="45" customFormat="1" ht="15">
      <c r="A63" s="38" t="s">
        <v>136</v>
      </c>
      <c r="B63" s="38" t="s">
        <v>137</v>
      </c>
      <c r="C63" s="38">
        <v>314001</v>
      </c>
      <c r="D63" s="38" t="s">
        <v>220</v>
      </c>
      <c r="E63" s="38" t="s">
        <v>168</v>
      </c>
      <c r="F63" s="38" t="s">
        <v>168</v>
      </c>
      <c r="G63" s="38" t="s">
        <v>197</v>
      </c>
      <c r="H63" s="39" t="s">
        <v>49</v>
      </c>
      <c r="I63" s="40" t="s">
        <v>50</v>
      </c>
      <c r="J63" s="41" t="s">
        <v>253</v>
      </c>
      <c r="K63" s="42">
        <v>0</v>
      </c>
      <c r="L63" s="42">
        <v>0</v>
      </c>
      <c r="M63" s="42">
        <v>323</v>
      </c>
      <c r="N63" s="43">
        <v>3144</v>
      </c>
      <c r="O63" s="44">
        <v>1</v>
      </c>
      <c r="P63" s="39">
        <v>12</v>
      </c>
      <c r="Q63" s="44">
        <v>1</v>
      </c>
      <c r="R63" s="42" t="s">
        <v>168</v>
      </c>
      <c r="S63" s="43">
        <v>500</v>
      </c>
      <c r="T63" s="152"/>
    </row>
    <row r="64" spans="1:20" s="45" customFormat="1" ht="15">
      <c r="A64" s="38" t="s">
        <v>136</v>
      </c>
      <c r="B64" s="38" t="s">
        <v>137</v>
      </c>
      <c r="C64" s="38">
        <v>314001</v>
      </c>
      <c r="D64" s="38" t="s">
        <v>220</v>
      </c>
      <c r="E64" s="38" t="s">
        <v>168</v>
      </c>
      <c r="F64" s="38" t="s">
        <v>168</v>
      </c>
      <c r="G64" s="38" t="s">
        <v>197</v>
      </c>
      <c r="H64" s="39" t="s">
        <v>49</v>
      </c>
      <c r="I64" s="40" t="s">
        <v>50</v>
      </c>
      <c r="J64" s="41" t="s">
        <v>183</v>
      </c>
      <c r="K64" s="42">
        <v>0</v>
      </c>
      <c r="L64" s="42">
        <v>0</v>
      </c>
      <c r="M64" s="42">
        <v>323</v>
      </c>
      <c r="N64" s="43">
        <v>3144</v>
      </c>
      <c r="O64" s="44">
        <v>1</v>
      </c>
      <c r="P64" s="39">
        <v>12</v>
      </c>
      <c r="Q64" s="44">
        <v>4</v>
      </c>
      <c r="R64" s="42" t="s">
        <v>168</v>
      </c>
      <c r="S64" s="43">
        <v>2000</v>
      </c>
      <c r="T64" s="152"/>
    </row>
    <row r="65" spans="1:20" s="45" customFormat="1" ht="15">
      <c r="A65" s="38" t="s">
        <v>136</v>
      </c>
      <c r="B65" s="38" t="s">
        <v>137</v>
      </c>
      <c r="C65" s="38">
        <v>314001</v>
      </c>
      <c r="D65" s="38" t="s">
        <v>220</v>
      </c>
      <c r="E65" s="38" t="s">
        <v>168</v>
      </c>
      <c r="F65" s="38" t="s">
        <v>168</v>
      </c>
      <c r="G65" s="38" t="s">
        <v>197</v>
      </c>
      <c r="H65" s="39" t="s">
        <v>49</v>
      </c>
      <c r="I65" s="40" t="s">
        <v>50</v>
      </c>
      <c r="J65" s="41" t="s">
        <v>170</v>
      </c>
      <c r="K65" s="42">
        <v>0</v>
      </c>
      <c r="L65" s="42">
        <v>0</v>
      </c>
      <c r="M65" s="42">
        <v>323</v>
      </c>
      <c r="N65" s="43">
        <v>3144</v>
      </c>
      <c r="O65" s="44">
        <v>1</v>
      </c>
      <c r="P65" s="39">
        <v>12</v>
      </c>
      <c r="Q65" s="44">
        <v>2</v>
      </c>
      <c r="R65" s="42" t="s">
        <v>168</v>
      </c>
      <c r="S65" s="43">
        <v>1000</v>
      </c>
      <c r="T65" s="152"/>
    </row>
    <row r="66" spans="1:20" s="45" customFormat="1" ht="15">
      <c r="A66" s="38" t="s">
        <v>136</v>
      </c>
      <c r="B66" s="38" t="s">
        <v>137</v>
      </c>
      <c r="C66" s="38">
        <v>314003</v>
      </c>
      <c r="D66" s="38" t="s">
        <v>266</v>
      </c>
      <c r="E66" s="38" t="s">
        <v>168</v>
      </c>
      <c r="F66" s="38" t="s">
        <v>168</v>
      </c>
      <c r="G66" s="38" t="s">
        <v>197</v>
      </c>
      <c r="H66" s="39" t="s">
        <v>49</v>
      </c>
      <c r="I66" s="40" t="s">
        <v>50</v>
      </c>
      <c r="J66" s="41" t="s">
        <v>187</v>
      </c>
      <c r="K66" s="42">
        <v>0</v>
      </c>
      <c r="L66" s="42">
        <v>0</v>
      </c>
      <c r="M66" s="42">
        <v>88</v>
      </c>
      <c r="N66" s="43">
        <v>4575</v>
      </c>
      <c r="O66" s="44">
        <v>1</v>
      </c>
      <c r="P66" s="39">
        <v>12</v>
      </c>
      <c r="Q66" s="44">
        <v>2</v>
      </c>
      <c r="R66" s="42" t="s">
        <v>168</v>
      </c>
      <c r="S66" s="43">
        <v>250</v>
      </c>
      <c r="T66" s="152"/>
    </row>
    <row r="67" spans="1:20" s="45" customFormat="1" ht="15">
      <c r="A67" s="38" t="s">
        <v>136</v>
      </c>
      <c r="B67" s="38" t="s">
        <v>137</v>
      </c>
      <c r="C67" s="38">
        <v>314006</v>
      </c>
      <c r="D67" s="38" t="s">
        <v>265</v>
      </c>
      <c r="E67" s="38" t="s">
        <v>168</v>
      </c>
      <c r="F67" s="38" t="s">
        <v>168</v>
      </c>
      <c r="G67" s="38" t="s">
        <v>197</v>
      </c>
      <c r="H67" s="39" t="s">
        <v>49</v>
      </c>
      <c r="I67" s="40" t="s">
        <v>50</v>
      </c>
      <c r="J67" s="41" t="s">
        <v>253</v>
      </c>
      <c r="K67" s="42">
        <v>0</v>
      </c>
      <c r="L67" s="42">
        <v>0</v>
      </c>
      <c r="M67" s="42">
        <v>505</v>
      </c>
      <c r="N67" s="43">
        <v>3796</v>
      </c>
      <c r="O67" s="44">
        <v>1</v>
      </c>
      <c r="P67" s="39">
        <v>12</v>
      </c>
      <c r="Q67" s="44">
        <v>2</v>
      </c>
      <c r="R67" s="42" t="s">
        <v>168</v>
      </c>
      <c r="S67" s="43">
        <v>1000</v>
      </c>
      <c r="T67" s="152"/>
    </row>
    <row r="68" spans="1:20" s="45" customFormat="1" ht="15">
      <c r="A68" s="38" t="s">
        <v>136</v>
      </c>
      <c r="B68" s="38" t="s">
        <v>137</v>
      </c>
      <c r="C68" s="38">
        <v>314006</v>
      </c>
      <c r="D68" s="38" t="s">
        <v>265</v>
      </c>
      <c r="E68" s="38" t="s">
        <v>168</v>
      </c>
      <c r="F68" s="38" t="s">
        <v>168</v>
      </c>
      <c r="G68" s="38" t="s">
        <v>197</v>
      </c>
      <c r="H68" s="39" t="s">
        <v>49</v>
      </c>
      <c r="I68" s="40" t="s">
        <v>50</v>
      </c>
      <c r="J68" s="41" t="s">
        <v>187</v>
      </c>
      <c r="K68" s="42">
        <v>0</v>
      </c>
      <c r="L68" s="42">
        <v>0</v>
      </c>
      <c r="M68" s="42">
        <v>505</v>
      </c>
      <c r="N68" s="43">
        <v>3796</v>
      </c>
      <c r="O68" s="44">
        <v>1</v>
      </c>
      <c r="P68" s="39">
        <v>12</v>
      </c>
      <c r="Q68" s="44">
        <v>6</v>
      </c>
      <c r="R68" s="42" t="s">
        <v>168</v>
      </c>
      <c r="S68" s="43">
        <v>3000</v>
      </c>
      <c r="T68" s="152"/>
    </row>
    <row r="69" spans="1:20" s="45" customFormat="1" ht="15">
      <c r="A69" s="38" t="s">
        <v>136</v>
      </c>
      <c r="B69" s="38" t="s">
        <v>137</v>
      </c>
      <c r="C69" s="38">
        <v>314008</v>
      </c>
      <c r="D69" s="38" t="s">
        <v>267</v>
      </c>
      <c r="E69" s="38" t="s">
        <v>168</v>
      </c>
      <c r="F69" s="38" t="s">
        <v>168</v>
      </c>
      <c r="G69" s="38" t="s">
        <v>219</v>
      </c>
      <c r="H69" s="39" t="s">
        <v>41</v>
      </c>
      <c r="I69" s="40" t="s">
        <v>50</v>
      </c>
      <c r="J69" s="41" t="s">
        <v>198</v>
      </c>
      <c r="K69" s="42">
        <v>0</v>
      </c>
      <c r="L69" s="42">
        <v>0</v>
      </c>
      <c r="M69" s="42">
        <v>1</v>
      </c>
      <c r="N69" s="43">
        <v>4.79</v>
      </c>
      <c r="O69" s="44">
        <v>0.8</v>
      </c>
      <c r="P69" s="39">
        <v>20</v>
      </c>
      <c r="Q69" s="44">
        <v>40022</v>
      </c>
      <c r="R69" s="42" t="s">
        <v>168</v>
      </c>
      <c r="S69" s="43">
        <v>40934.4</v>
      </c>
      <c r="T69" s="152"/>
    </row>
    <row r="70" spans="1:20" s="45" customFormat="1" ht="15">
      <c r="A70" s="38" t="s">
        <v>136</v>
      </c>
      <c r="B70" s="38" t="s">
        <v>137</v>
      </c>
      <c r="C70" s="38">
        <v>314011</v>
      </c>
      <c r="D70" s="38" t="s">
        <v>264</v>
      </c>
      <c r="E70" s="38" t="s">
        <v>168</v>
      </c>
      <c r="F70" s="38" t="s">
        <v>168</v>
      </c>
      <c r="G70" s="38" t="s">
        <v>219</v>
      </c>
      <c r="H70" s="39" t="s">
        <v>49</v>
      </c>
      <c r="I70" s="40" t="s">
        <v>50</v>
      </c>
      <c r="J70" s="41" t="s">
        <v>177</v>
      </c>
      <c r="K70" s="42">
        <v>0</v>
      </c>
      <c r="L70" s="42">
        <v>0</v>
      </c>
      <c r="M70" s="42">
        <v>1</v>
      </c>
      <c r="N70" s="43">
        <v>1.84</v>
      </c>
      <c r="O70" s="44">
        <v>0.8</v>
      </c>
      <c r="P70" s="39">
        <v>20</v>
      </c>
      <c r="Q70" s="44">
        <v>40680</v>
      </c>
      <c r="R70" s="42" t="s">
        <v>168</v>
      </c>
      <c r="S70" s="43">
        <v>25000</v>
      </c>
      <c r="T70" s="152"/>
    </row>
    <row r="71" spans="1:20" s="45" customFormat="1" ht="15">
      <c r="A71" s="38" t="s">
        <v>136</v>
      </c>
      <c r="B71" s="38" t="s">
        <v>137</v>
      </c>
      <c r="C71" s="38">
        <v>314012</v>
      </c>
      <c r="D71" s="38" t="s">
        <v>222</v>
      </c>
      <c r="E71" s="38" t="s">
        <v>168</v>
      </c>
      <c r="F71" s="38" t="s">
        <v>168</v>
      </c>
      <c r="G71" s="38" t="s">
        <v>219</v>
      </c>
      <c r="H71" s="39" t="s">
        <v>49</v>
      </c>
      <c r="I71" s="40" t="s">
        <v>50</v>
      </c>
      <c r="J71" s="41" t="s">
        <v>187</v>
      </c>
      <c r="K71" s="42">
        <v>0</v>
      </c>
      <c r="L71" s="42">
        <v>0</v>
      </c>
      <c r="M71" s="42">
        <v>1</v>
      </c>
      <c r="N71" s="43">
        <v>3.64</v>
      </c>
      <c r="O71" s="44">
        <v>0.8</v>
      </c>
      <c r="P71" s="39">
        <v>20</v>
      </c>
      <c r="Q71" s="44">
        <v>5891</v>
      </c>
      <c r="R71" s="42" t="s">
        <v>168</v>
      </c>
      <c r="S71" s="43">
        <v>4712.8</v>
      </c>
      <c r="T71" s="152"/>
    </row>
    <row r="72" spans="1:20" s="45" customFormat="1" ht="15">
      <c r="A72" s="38" t="s">
        <v>136</v>
      </c>
      <c r="B72" s="38" t="s">
        <v>137</v>
      </c>
      <c r="C72" s="38">
        <v>314013</v>
      </c>
      <c r="D72" s="38" t="s">
        <v>218</v>
      </c>
      <c r="E72" s="38" t="s">
        <v>168</v>
      </c>
      <c r="F72" s="38" t="s">
        <v>168</v>
      </c>
      <c r="G72" s="38" t="s">
        <v>219</v>
      </c>
      <c r="H72" s="39" t="s">
        <v>49</v>
      </c>
      <c r="I72" s="40" t="s">
        <v>50</v>
      </c>
      <c r="J72" s="41" t="s">
        <v>177</v>
      </c>
      <c r="K72" s="42">
        <v>0</v>
      </c>
      <c r="L72" s="42">
        <v>0</v>
      </c>
      <c r="M72" s="42">
        <v>1</v>
      </c>
      <c r="N72" s="43">
        <v>1.15</v>
      </c>
      <c r="O72" s="44">
        <v>0.8</v>
      </c>
      <c r="P72" s="39">
        <v>20</v>
      </c>
      <c r="Q72" s="44">
        <v>39859</v>
      </c>
      <c r="R72" s="42" t="s">
        <v>168</v>
      </c>
      <c r="S72" s="43">
        <v>4230.97</v>
      </c>
      <c r="T72" s="152"/>
    </row>
    <row r="73" spans="1:20" s="45" customFormat="1" ht="15">
      <c r="A73" s="38" t="s">
        <v>136</v>
      </c>
      <c r="B73" s="38" t="s">
        <v>137</v>
      </c>
      <c r="C73" s="38">
        <v>314013</v>
      </c>
      <c r="D73" s="38" t="s">
        <v>218</v>
      </c>
      <c r="E73" s="38" t="s">
        <v>168</v>
      </c>
      <c r="F73" s="38" t="s">
        <v>168</v>
      </c>
      <c r="G73" s="38" t="s">
        <v>219</v>
      </c>
      <c r="H73" s="39" t="s">
        <v>49</v>
      </c>
      <c r="I73" s="40" t="s">
        <v>50</v>
      </c>
      <c r="J73" s="41" t="s">
        <v>198</v>
      </c>
      <c r="K73" s="42">
        <v>0</v>
      </c>
      <c r="L73" s="42">
        <v>0</v>
      </c>
      <c r="M73" s="42">
        <v>1</v>
      </c>
      <c r="N73" s="43">
        <v>1.15</v>
      </c>
      <c r="O73" s="44">
        <v>0.8</v>
      </c>
      <c r="P73" s="39">
        <v>20</v>
      </c>
      <c r="Q73" s="44">
        <v>18947</v>
      </c>
      <c r="R73" s="42" t="s">
        <v>168</v>
      </c>
      <c r="S73" s="43">
        <v>13030.8</v>
      </c>
      <c r="T73" s="152"/>
    </row>
    <row r="74" spans="1:20" s="45" customFormat="1" ht="15">
      <c r="A74" s="38" t="s">
        <v>136</v>
      </c>
      <c r="B74" s="38" t="s">
        <v>137</v>
      </c>
      <c r="C74" s="38">
        <v>314014</v>
      </c>
      <c r="D74" s="38" t="s">
        <v>262</v>
      </c>
      <c r="E74" s="38" t="s">
        <v>168</v>
      </c>
      <c r="F74" s="38" t="s">
        <v>168</v>
      </c>
      <c r="G74" s="38" t="s">
        <v>219</v>
      </c>
      <c r="H74" s="39" t="s">
        <v>49</v>
      </c>
      <c r="I74" s="40" t="s">
        <v>50</v>
      </c>
      <c r="J74" s="41" t="s">
        <v>263</v>
      </c>
      <c r="K74" s="42">
        <v>0</v>
      </c>
      <c r="L74" s="42">
        <v>0</v>
      </c>
      <c r="M74" s="42">
        <v>1</v>
      </c>
      <c r="N74" s="43">
        <v>4.16</v>
      </c>
      <c r="O74" s="44">
        <v>0.8</v>
      </c>
      <c r="P74" s="39">
        <v>15</v>
      </c>
      <c r="Q74" s="44">
        <v>3354</v>
      </c>
      <c r="R74" s="42" t="s">
        <v>168</v>
      </c>
      <c r="S74" s="43">
        <v>2683.2</v>
      </c>
      <c r="T74" s="152"/>
    </row>
    <row r="75" spans="1:20" s="45" customFormat="1" ht="15">
      <c r="A75" s="38" t="s">
        <v>136</v>
      </c>
      <c r="B75" s="38" t="s">
        <v>137</v>
      </c>
      <c r="C75" s="38">
        <v>314014</v>
      </c>
      <c r="D75" s="38" t="s">
        <v>262</v>
      </c>
      <c r="E75" s="38" t="s">
        <v>168</v>
      </c>
      <c r="F75" s="38" t="s">
        <v>168</v>
      </c>
      <c r="G75" s="38" t="s">
        <v>219</v>
      </c>
      <c r="H75" s="39" t="s">
        <v>49</v>
      </c>
      <c r="I75" s="40" t="s">
        <v>50</v>
      </c>
      <c r="J75" s="41" t="s">
        <v>175</v>
      </c>
      <c r="K75" s="42">
        <v>0</v>
      </c>
      <c r="L75" s="42">
        <v>0</v>
      </c>
      <c r="M75" s="42">
        <v>1</v>
      </c>
      <c r="N75" s="43">
        <v>4.16</v>
      </c>
      <c r="O75" s="44">
        <v>0.8</v>
      </c>
      <c r="P75" s="39">
        <v>15</v>
      </c>
      <c r="Q75" s="44">
        <v>908</v>
      </c>
      <c r="R75" s="42" t="s">
        <v>168</v>
      </c>
      <c r="S75" s="43">
        <v>699.31</v>
      </c>
      <c r="T75" s="152"/>
    </row>
    <row r="76" spans="1:20" s="45" customFormat="1" ht="15">
      <c r="A76" s="38" t="s">
        <v>136</v>
      </c>
      <c r="B76" s="38" t="s">
        <v>137</v>
      </c>
      <c r="C76" s="38">
        <v>314016</v>
      </c>
      <c r="D76" s="38" t="s">
        <v>221</v>
      </c>
      <c r="E76" s="38" t="s">
        <v>168</v>
      </c>
      <c r="F76" s="38" t="s">
        <v>168</v>
      </c>
      <c r="G76" s="38" t="s">
        <v>197</v>
      </c>
      <c r="H76" s="39" t="s">
        <v>49</v>
      </c>
      <c r="I76" s="40" t="s">
        <v>50</v>
      </c>
      <c r="J76" s="41" t="s">
        <v>253</v>
      </c>
      <c r="K76" s="42">
        <v>0</v>
      </c>
      <c r="L76" s="42">
        <v>0</v>
      </c>
      <c r="M76" s="42">
        <v>403</v>
      </c>
      <c r="N76" s="43">
        <v>21797</v>
      </c>
      <c r="O76" s="44">
        <v>1</v>
      </c>
      <c r="P76" s="39">
        <v>12</v>
      </c>
      <c r="Q76" s="44">
        <v>14</v>
      </c>
      <c r="R76" s="42" t="s">
        <v>168</v>
      </c>
      <c r="S76" s="43">
        <v>10500</v>
      </c>
      <c r="T76" s="152"/>
    </row>
    <row r="77" spans="1:20" s="45" customFormat="1" ht="15">
      <c r="A77" s="38" t="s">
        <v>136</v>
      </c>
      <c r="B77" s="38" t="s">
        <v>137</v>
      </c>
      <c r="C77" s="38">
        <v>314016</v>
      </c>
      <c r="D77" s="38" t="s">
        <v>221</v>
      </c>
      <c r="E77" s="38" t="s">
        <v>168</v>
      </c>
      <c r="F77" s="38" t="s">
        <v>168</v>
      </c>
      <c r="G77" s="38" t="s">
        <v>197</v>
      </c>
      <c r="H77" s="39" t="s">
        <v>49</v>
      </c>
      <c r="I77" s="40" t="s">
        <v>50</v>
      </c>
      <c r="J77" s="41" t="s">
        <v>187</v>
      </c>
      <c r="K77" s="42">
        <v>0</v>
      </c>
      <c r="L77" s="42">
        <v>0</v>
      </c>
      <c r="M77" s="42">
        <v>403</v>
      </c>
      <c r="N77" s="43">
        <v>21797</v>
      </c>
      <c r="O77" s="44">
        <v>1</v>
      </c>
      <c r="P77" s="39">
        <v>12</v>
      </c>
      <c r="Q77" s="44">
        <v>1</v>
      </c>
      <c r="R77" s="42" t="s">
        <v>168</v>
      </c>
      <c r="S77" s="43">
        <v>750</v>
      </c>
      <c r="T77" s="152"/>
    </row>
    <row r="78" spans="1:20" s="45" customFormat="1" ht="30">
      <c r="A78" s="38" t="s">
        <v>146</v>
      </c>
      <c r="B78" s="38" t="s">
        <v>147</v>
      </c>
      <c r="C78" s="38">
        <v>315002</v>
      </c>
      <c r="D78" s="38" t="s">
        <v>224</v>
      </c>
      <c r="E78" s="38" t="s">
        <v>214</v>
      </c>
      <c r="F78" s="38" t="s">
        <v>225</v>
      </c>
      <c r="G78" s="38" t="s">
        <v>216</v>
      </c>
      <c r="H78" s="39" t="s">
        <v>38</v>
      </c>
      <c r="I78" s="40" t="s">
        <v>223</v>
      </c>
      <c r="J78" s="41" t="s">
        <v>203</v>
      </c>
      <c r="K78" s="42">
        <v>0</v>
      </c>
      <c r="L78" s="42">
        <v>0</v>
      </c>
      <c r="M78" s="42">
        <v>11.222</v>
      </c>
      <c r="N78" s="43">
        <v>175.2956</v>
      </c>
      <c r="O78" s="44">
        <v>0.89</v>
      </c>
      <c r="P78" s="39">
        <v>13</v>
      </c>
      <c r="Q78" s="44">
        <v>309</v>
      </c>
      <c r="R78" s="42" t="s">
        <v>168</v>
      </c>
      <c r="S78" s="43">
        <v>9270</v>
      </c>
      <c r="T78" s="152"/>
    </row>
    <row r="79" spans="1:20" s="45" customFormat="1" ht="30">
      <c r="A79" s="38" t="s">
        <v>146</v>
      </c>
      <c r="B79" s="38" t="s">
        <v>147</v>
      </c>
      <c r="C79" s="38">
        <v>315003</v>
      </c>
      <c r="D79" s="38" t="s">
        <v>212</v>
      </c>
      <c r="E79" s="38" t="s">
        <v>168</v>
      </c>
      <c r="F79" s="38" t="s">
        <v>168</v>
      </c>
      <c r="G79" s="38" t="s">
        <v>226</v>
      </c>
      <c r="H79" s="39" t="s">
        <v>41</v>
      </c>
      <c r="I79" s="40" t="s">
        <v>223</v>
      </c>
      <c r="J79" s="41" t="s">
        <v>203</v>
      </c>
      <c r="K79" s="42">
        <v>0</v>
      </c>
      <c r="L79" s="42">
        <v>0</v>
      </c>
      <c r="M79" s="42">
        <v>34.56</v>
      </c>
      <c r="N79" s="43">
        <v>479.52</v>
      </c>
      <c r="O79" s="44">
        <v>0.89</v>
      </c>
      <c r="P79" s="39">
        <v>18</v>
      </c>
      <c r="Q79" s="44">
        <v>14</v>
      </c>
      <c r="R79" s="42" t="s">
        <v>168</v>
      </c>
      <c r="S79" s="43">
        <v>1400</v>
      </c>
      <c r="T79" s="152"/>
    </row>
    <row r="80" spans="1:20" s="45" customFormat="1" ht="15">
      <c r="A80" s="38" t="s">
        <v>146</v>
      </c>
      <c r="B80" s="38" t="s">
        <v>147</v>
      </c>
      <c r="C80" s="38">
        <v>315004</v>
      </c>
      <c r="D80" s="38" t="s">
        <v>227</v>
      </c>
      <c r="E80" s="38" t="s">
        <v>168</v>
      </c>
      <c r="F80" s="38" t="s">
        <v>168</v>
      </c>
      <c r="G80" s="38" t="s">
        <v>228</v>
      </c>
      <c r="H80" s="39" t="s">
        <v>41</v>
      </c>
      <c r="I80" s="40" t="s">
        <v>223</v>
      </c>
      <c r="J80" s="41" t="s">
        <v>203</v>
      </c>
      <c r="K80" s="42">
        <v>0.1630509</v>
      </c>
      <c r="L80" s="42">
        <v>9.982065E-05</v>
      </c>
      <c r="M80" s="42">
        <v>0.03133215</v>
      </c>
      <c r="N80" s="43">
        <v>0.757</v>
      </c>
      <c r="O80" s="44">
        <v>0.89</v>
      </c>
      <c r="P80" s="39">
        <v>20</v>
      </c>
      <c r="Q80" s="44">
        <v>743032</v>
      </c>
      <c r="R80" s="42" t="s">
        <v>168</v>
      </c>
      <c r="S80" s="43">
        <v>111454.8</v>
      </c>
      <c r="T80" s="152"/>
    </row>
    <row r="81" spans="1:20" s="45" customFormat="1" ht="15">
      <c r="A81" s="38" t="s">
        <v>146</v>
      </c>
      <c r="B81" s="38" t="s">
        <v>147</v>
      </c>
      <c r="C81" s="38">
        <v>315005</v>
      </c>
      <c r="D81" s="38" t="s">
        <v>229</v>
      </c>
      <c r="E81" s="38" t="s">
        <v>230</v>
      </c>
      <c r="F81" s="38" t="s">
        <v>231</v>
      </c>
      <c r="G81" s="38" t="s">
        <v>228</v>
      </c>
      <c r="H81" s="39" t="s">
        <v>41</v>
      </c>
      <c r="I81" s="40" t="s">
        <v>223</v>
      </c>
      <c r="J81" s="41" t="s">
        <v>203</v>
      </c>
      <c r="K81" s="42">
        <v>0.413897</v>
      </c>
      <c r="L81" s="42">
        <v>0.000185248</v>
      </c>
      <c r="M81" s="42">
        <v>0.0992756</v>
      </c>
      <c r="N81" s="43">
        <v>1.3222</v>
      </c>
      <c r="O81" s="44">
        <v>0.89</v>
      </c>
      <c r="P81" s="39">
        <v>20</v>
      </c>
      <c r="Q81" s="44">
        <v>281313</v>
      </c>
      <c r="R81" s="42" t="s">
        <v>168</v>
      </c>
      <c r="S81" s="43">
        <v>42196.95</v>
      </c>
      <c r="T81" s="152"/>
    </row>
    <row r="82" spans="1:20" s="45" customFormat="1" ht="15">
      <c r="A82" s="38" t="s">
        <v>146</v>
      </c>
      <c r="B82" s="38" t="s">
        <v>147</v>
      </c>
      <c r="C82" s="38">
        <v>315006</v>
      </c>
      <c r="D82" s="38" t="s">
        <v>232</v>
      </c>
      <c r="E82" s="38" t="s">
        <v>233</v>
      </c>
      <c r="F82" s="38" t="s">
        <v>234</v>
      </c>
      <c r="G82" s="38" t="s">
        <v>235</v>
      </c>
      <c r="H82" s="39" t="s">
        <v>38</v>
      </c>
      <c r="I82" s="40" t="s">
        <v>223</v>
      </c>
      <c r="J82" s="41" t="s">
        <v>203</v>
      </c>
      <c r="K82" s="42">
        <v>0</v>
      </c>
      <c r="L82" s="42">
        <v>0</v>
      </c>
      <c r="M82" s="42">
        <v>5.3</v>
      </c>
      <c r="N82" s="43">
        <v>183.6443</v>
      </c>
      <c r="O82" s="44">
        <v>0.8</v>
      </c>
      <c r="P82" s="39">
        <v>13</v>
      </c>
      <c r="Q82" s="44">
        <v>1489</v>
      </c>
      <c r="R82" s="42" t="s">
        <v>168</v>
      </c>
      <c r="S82" s="43">
        <v>44670</v>
      </c>
      <c r="T82" s="152"/>
    </row>
    <row r="83" spans="1:20" s="45" customFormat="1" ht="45">
      <c r="A83" s="38" t="s">
        <v>146</v>
      </c>
      <c r="B83" s="38" t="s">
        <v>147</v>
      </c>
      <c r="C83" s="38">
        <v>315008</v>
      </c>
      <c r="D83" s="38" t="s">
        <v>236</v>
      </c>
      <c r="E83" s="38" t="s">
        <v>237</v>
      </c>
      <c r="F83" s="38" t="s">
        <v>238</v>
      </c>
      <c r="G83" s="38" t="s">
        <v>208</v>
      </c>
      <c r="H83" s="39" t="s">
        <v>38</v>
      </c>
      <c r="I83" s="40" t="s">
        <v>223</v>
      </c>
      <c r="J83" s="41" t="s">
        <v>203</v>
      </c>
      <c r="K83" s="42">
        <v>0</v>
      </c>
      <c r="L83" s="42">
        <v>0</v>
      </c>
      <c r="M83" s="42">
        <v>19.65001334022</v>
      </c>
      <c r="N83" s="43">
        <v>246.1367</v>
      </c>
      <c r="O83" s="44">
        <v>0.8</v>
      </c>
      <c r="P83" s="39">
        <v>14</v>
      </c>
      <c r="Q83" s="44">
        <v>4088</v>
      </c>
      <c r="R83" s="42" t="s">
        <v>168</v>
      </c>
      <c r="S83" s="43">
        <v>143120</v>
      </c>
      <c r="T83" s="152"/>
    </row>
    <row r="84" spans="1:20" s="45" customFormat="1" ht="45">
      <c r="A84" s="38" t="s">
        <v>146</v>
      </c>
      <c r="B84" s="38" t="s">
        <v>147</v>
      </c>
      <c r="C84" s="38">
        <v>315009</v>
      </c>
      <c r="D84" s="38" t="s">
        <v>240</v>
      </c>
      <c r="E84" s="38" t="s">
        <v>206</v>
      </c>
      <c r="F84" s="38" t="s">
        <v>207</v>
      </c>
      <c r="G84" s="38" t="s">
        <v>208</v>
      </c>
      <c r="H84" s="39" t="s">
        <v>38</v>
      </c>
      <c r="I84" s="40" t="s">
        <v>223</v>
      </c>
      <c r="J84" s="41" t="s">
        <v>203</v>
      </c>
      <c r="K84" s="42">
        <v>0</v>
      </c>
      <c r="L84" s="42">
        <v>0</v>
      </c>
      <c r="M84" s="42">
        <v>21.85692628556</v>
      </c>
      <c r="N84" s="43">
        <v>852.9974</v>
      </c>
      <c r="O84" s="44">
        <v>0.89</v>
      </c>
      <c r="P84" s="39">
        <v>14</v>
      </c>
      <c r="Q84" s="44">
        <v>1</v>
      </c>
      <c r="R84" s="42" t="s">
        <v>168</v>
      </c>
      <c r="S84" s="43">
        <v>0</v>
      </c>
      <c r="T84" s="152"/>
    </row>
    <row r="85" spans="1:20" s="45" customFormat="1" ht="30">
      <c r="A85" s="38" t="s">
        <v>146</v>
      </c>
      <c r="B85" s="38" t="s">
        <v>147</v>
      </c>
      <c r="C85" s="38">
        <v>315014</v>
      </c>
      <c r="D85" s="38" t="s">
        <v>239</v>
      </c>
      <c r="E85" s="38" t="s">
        <v>168</v>
      </c>
      <c r="F85" s="38" t="s">
        <v>168</v>
      </c>
      <c r="G85" s="38" t="s">
        <v>226</v>
      </c>
      <c r="H85" s="39" t="s">
        <v>41</v>
      </c>
      <c r="I85" s="40" t="s">
        <v>223</v>
      </c>
      <c r="J85" s="41" t="s">
        <v>203</v>
      </c>
      <c r="K85" s="42">
        <v>0</v>
      </c>
      <c r="L85" s="42">
        <v>0</v>
      </c>
      <c r="M85" s="42">
        <v>40.176</v>
      </c>
      <c r="N85" s="43">
        <v>549.36</v>
      </c>
      <c r="O85" s="44">
        <v>0.89</v>
      </c>
      <c r="P85" s="39">
        <v>18</v>
      </c>
      <c r="Q85" s="44">
        <v>307</v>
      </c>
      <c r="R85" s="42" t="s">
        <v>168</v>
      </c>
      <c r="S85" s="43">
        <v>61400</v>
      </c>
      <c r="T85" s="152"/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40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4">
      <selection activeCell="G42" sqref="G42"/>
    </sheetView>
  </sheetViews>
  <sheetFormatPr defaultColWidth="9.33203125" defaultRowHeight="12.75"/>
  <cols>
    <col min="1" max="1" width="25.66015625" style="58" customWidth="1"/>
    <col min="2" max="2" width="78.16015625" style="58" bestFit="1" customWidth="1"/>
    <col min="3" max="4" width="24.66015625" style="58" bestFit="1" customWidth="1"/>
    <col min="5" max="5" width="21" style="58" customWidth="1"/>
    <col min="6" max="6" width="21.66015625" style="58" bestFit="1" customWidth="1"/>
    <col min="7" max="7" width="20.83203125" style="58" customWidth="1"/>
    <col min="8" max="8" width="25.66015625" style="58" bestFit="1" customWidth="1"/>
    <col min="9" max="16384" width="9.33203125" style="58" customWidth="1"/>
  </cols>
  <sheetData>
    <row r="1" s="75" customFormat="1" ht="20.25">
      <c r="A1" s="74" t="str">
        <f>'Portfolio Metrics'!A1</f>
        <v>Southern California Gas Company</v>
      </c>
    </row>
    <row r="2" s="75" customFormat="1" ht="20.25">
      <c r="A2" s="24" t="s">
        <v>73</v>
      </c>
    </row>
    <row r="3" s="75" customFormat="1" ht="20.25">
      <c r="A3" s="74" t="str">
        <f>'Portfolio Metrics'!A3</f>
        <v>Quarter Ending September 2006</v>
      </c>
    </row>
    <row r="5" ht="16.5" thickBot="1">
      <c r="A5" s="3" t="s">
        <v>67</v>
      </c>
    </row>
    <row r="6" spans="1:8" ht="48" thickBot="1">
      <c r="A6" s="54" t="s">
        <v>26</v>
      </c>
      <c r="B6" s="55" t="s">
        <v>9</v>
      </c>
      <c r="C6" s="56" t="s">
        <v>31</v>
      </c>
      <c r="D6" s="56" t="s">
        <v>32</v>
      </c>
      <c r="E6" s="56" t="s">
        <v>27</v>
      </c>
      <c r="F6" s="56" t="s">
        <v>33</v>
      </c>
      <c r="G6" s="56" t="s">
        <v>28</v>
      </c>
      <c r="H6" s="57" t="s">
        <v>29</v>
      </c>
    </row>
    <row r="7" spans="1:8" ht="15">
      <c r="A7" s="59" t="s">
        <v>76</v>
      </c>
      <c r="B7" s="60" t="s">
        <v>77</v>
      </c>
      <c r="C7" s="61">
        <v>3270000</v>
      </c>
      <c r="D7" s="61">
        <v>3505276.7578125</v>
      </c>
      <c r="E7" s="61">
        <v>3122.34</v>
      </c>
      <c r="F7" s="61">
        <v>0</v>
      </c>
      <c r="G7" s="62">
        <v>21770.24</v>
      </c>
      <c r="H7" s="63">
        <f>SUM(E7:G7)</f>
        <v>24892.58</v>
      </c>
    </row>
    <row r="8" spans="1:8" ht="15">
      <c r="A8" s="64" t="s">
        <v>78</v>
      </c>
      <c r="B8" s="65" t="s">
        <v>79</v>
      </c>
      <c r="C8" s="61">
        <v>455181</v>
      </c>
      <c r="D8" s="61">
        <v>456851.171875</v>
      </c>
      <c r="E8" s="61">
        <v>10577.02611120886</v>
      </c>
      <c r="F8" s="61">
        <v>0</v>
      </c>
      <c r="G8" s="62">
        <v>4974.733888791139</v>
      </c>
      <c r="H8" s="63">
        <f>SUM(E8:G8)</f>
        <v>15551.759999999998</v>
      </c>
    </row>
    <row r="9" spans="1:8" ht="15">
      <c r="A9" s="64" t="s">
        <v>80</v>
      </c>
      <c r="B9" s="65" t="s">
        <v>81</v>
      </c>
      <c r="C9" s="61">
        <v>1290000</v>
      </c>
      <c r="D9" s="61">
        <v>876149.7578125</v>
      </c>
      <c r="E9" s="61">
        <v>4641.68</v>
      </c>
      <c r="F9" s="61">
        <v>0</v>
      </c>
      <c r="G9" s="62">
        <v>0</v>
      </c>
      <c r="H9" s="63">
        <f aca="true" t="shared" si="0" ref="H9:H44">SUM(E9:G9)</f>
        <v>4641.68</v>
      </c>
    </row>
    <row r="10" spans="1:8" ht="15">
      <c r="A10" s="64" t="s">
        <v>82</v>
      </c>
      <c r="B10" s="65" t="s">
        <v>83</v>
      </c>
      <c r="C10" s="61">
        <v>1123133</v>
      </c>
      <c r="D10" s="61">
        <v>1358409.7578125</v>
      </c>
      <c r="E10" s="61">
        <v>3122.3361822026354</v>
      </c>
      <c r="F10" s="61">
        <v>0</v>
      </c>
      <c r="G10" s="62">
        <v>3230.813817797365</v>
      </c>
      <c r="H10" s="63">
        <f t="shared" si="0"/>
        <v>6353.150000000001</v>
      </c>
    </row>
    <row r="11" spans="1:8" ht="15">
      <c r="A11" s="64" t="s">
        <v>84</v>
      </c>
      <c r="B11" s="65" t="s">
        <v>85</v>
      </c>
      <c r="C11" s="61">
        <v>900000</v>
      </c>
      <c r="D11" s="61">
        <v>736851.171875</v>
      </c>
      <c r="E11" s="61">
        <v>9031.586087352285</v>
      </c>
      <c r="F11" s="61">
        <v>162400</v>
      </c>
      <c r="G11" s="62">
        <v>3795.8139126477136</v>
      </c>
      <c r="H11" s="63">
        <f t="shared" si="0"/>
        <v>175227.4</v>
      </c>
    </row>
    <row r="12" spans="1:8" ht="15">
      <c r="A12" s="64" t="s">
        <v>86</v>
      </c>
      <c r="B12" s="65" t="s">
        <v>87</v>
      </c>
      <c r="C12" s="61">
        <v>944582</v>
      </c>
      <c r="D12" s="61">
        <v>1101433.171875</v>
      </c>
      <c r="E12" s="61">
        <v>6928.080996529952</v>
      </c>
      <c r="F12" s="61">
        <v>0</v>
      </c>
      <c r="G12" s="62">
        <v>50320.00900347005</v>
      </c>
      <c r="H12" s="63">
        <f t="shared" si="0"/>
        <v>57248.09</v>
      </c>
    </row>
    <row r="13" spans="1:8" ht="15">
      <c r="A13" s="64" t="s">
        <v>88</v>
      </c>
      <c r="B13" s="65" t="s">
        <v>89</v>
      </c>
      <c r="C13" s="61">
        <v>7707056</v>
      </c>
      <c r="D13" s="61">
        <v>5835447.7578125</v>
      </c>
      <c r="E13" s="61">
        <v>4641.68</v>
      </c>
      <c r="F13" s="61">
        <v>0</v>
      </c>
      <c r="G13" s="62">
        <v>0</v>
      </c>
      <c r="H13" s="63">
        <f t="shared" si="0"/>
        <v>4641.68</v>
      </c>
    </row>
    <row r="14" spans="1:8" ht="15">
      <c r="A14" s="64" t="s">
        <v>90</v>
      </c>
      <c r="B14" s="65" t="s">
        <v>91</v>
      </c>
      <c r="C14" s="61">
        <v>985500</v>
      </c>
      <c r="D14" s="61">
        <v>1220776.7578125</v>
      </c>
      <c r="E14" s="61">
        <v>4135.220461565443</v>
      </c>
      <c r="F14" s="61">
        <v>0</v>
      </c>
      <c r="G14" s="62">
        <v>3230.809538434558</v>
      </c>
      <c r="H14" s="63">
        <f t="shared" si="0"/>
        <v>7366.030000000001</v>
      </c>
    </row>
    <row r="15" spans="1:8" ht="15">
      <c r="A15" s="64" t="s">
        <v>92</v>
      </c>
      <c r="B15" s="65" t="s">
        <v>93</v>
      </c>
      <c r="C15" s="61">
        <v>4572000</v>
      </c>
      <c r="D15" s="61">
        <v>4728851.171875</v>
      </c>
      <c r="E15" s="61">
        <v>2250.3574971130233</v>
      </c>
      <c r="F15" s="61">
        <v>0</v>
      </c>
      <c r="G15" s="62">
        <v>3230.822502886977</v>
      </c>
      <c r="H15" s="63">
        <f t="shared" si="0"/>
        <v>5481.18</v>
      </c>
    </row>
    <row r="16" spans="1:8" ht="15">
      <c r="A16" s="64" t="s">
        <v>94</v>
      </c>
      <c r="B16" s="65" t="s">
        <v>95</v>
      </c>
      <c r="C16" s="61">
        <v>2915629</v>
      </c>
      <c r="D16" s="61">
        <v>3072480.171875</v>
      </c>
      <c r="E16" s="61">
        <v>12823.51</v>
      </c>
      <c r="F16" s="61">
        <v>0</v>
      </c>
      <c r="G16" s="62">
        <v>82741.55</v>
      </c>
      <c r="H16" s="63">
        <f t="shared" si="0"/>
        <v>95565.06</v>
      </c>
    </row>
    <row r="17" spans="1:8" ht="15">
      <c r="A17" s="64" t="s">
        <v>96</v>
      </c>
      <c r="B17" s="65" t="s">
        <v>97</v>
      </c>
      <c r="C17" s="61">
        <v>2905000</v>
      </c>
      <c r="D17" s="61">
        <v>3140276.7578125</v>
      </c>
      <c r="E17" s="61">
        <v>3628.77</v>
      </c>
      <c r="F17" s="61">
        <v>0</v>
      </c>
      <c r="G17" s="62">
        <v>29578.97</v>
      </c>
      <c r="H17" s="63">
        <f t="shared" si="0"/>
        <v>33207.74</v>
      </c>
    </row>
    <row r="18" spans="1:8" ht="15">
      <c r="A18" s="64" t="s">
        <v>98</v>
      </c>
      <c r="B18" s="65" t="s">
        <v>99</v>
      </c>
      <c r="C18" s="61">
        <v>6019189</v>
      </c>
      <c r="D18" s="61">
        <v>0</v>
      </c>
      <c r="E18" s="61">
        <v>3263.25</v>
      </c>
      <c r="F18" s="61">
        <v>0</v>
      </c>
      <c r="G18" s="62">
        <v>0</v>
      </c>
      <c r="H18" s="63">
        <f t="shared" si="0"/>
        <v>3263.25</v>
      </c>
    </row>
    <row r="19" spans="1:8" ht="15">
      <c r="A19" s="64" t="s">
        <v>100</v>
      </c>
      <c r="B19" s="65" t="s">
        <v>101</v>
      </c>
      <c r="C19" s="61">
        <v>1935000</v>
      </c>
      <c r="D19" s="61">
        <v>2128051.171875</v>
      </c>
      <c r="E19" s="61">
        <v>7149.442214898511</v>
      </c>
      <c r="F19" s="61">
        <v>0</v>
      </c>
      <c r="G19" s="62">
        <v>1743.9177851014888</v>
      </c>
      <c r="H19" s="63">
        <f t="shared" si="0"/>
        <v>8893.36</v>
      </c>
    </row>
    <row r="20" spans="1:8" ht="15">
      <c r="A20" s="64" t="s">
        <v>102</v>
      </c>
      <c r="B20" s="65" t="s">
        <v>103</v>
      </c>
      <c r="C20" s="61">
        <v>750000</v>
      </c>
      <c r="D20" s="61">
        <v>735134.3019076432</v>
      </c>
      <c r="E20" s="61">
        <v>13936.65148178044</v>
      </c>
      <c r="F20" s="61">
        <v>0</v>
      </c>
      <c r="G20" s="62">
        <v>0</v>
      </c>
      <c r="H20" s="63">
        <f t="shared" si="0"/>
        <v>13936.65148178044</v>
      </c>
    </row>
    <row r="21" spans="1:8" ht="15">
      <c r="A21" s="64" t="s">
        <v>104</v>
      </c>
      <c r="B21" s="65" t="s">
        <v>105</v>
      </c>
      <c r="C21" s="61">
        <v>2000000</v>
      </c>
      <c r="D21" s="61">
        <v>1960360.9202016862</v>
      </c>
      <c r="E21" s="61">
        <v>24765.46542663172</v>
      </c>
      <c r="F21" s="61">
        <v>98</v>
      </c>
      <c r="G21" s="62">
        <v>8128.262707467822</v>
      </c>
      <c r="H21" s="63">
        <f t="shared" si="0"/>
        <v>32991.72813409954</v>
      </c>
    </row>
    <row r="22" spans="1:8" ht="15">
      <c r="A22" s="64" t="s">
        <v>106</v>
      </c>
      <c r="B22" s="65" t="s">
        <v>107</v>
      </c>
      <c r="C22" s="61">
        <v>631000</v>
      </c>
      <c r="D22" s="61">
        <v>618494.4463886861</v>
      </c>
      <c r="E22" s="61">
        <v>11136.33973164161</v>
      </c>
      <c r="F22" s="61">
        <v>0</v>
      </c>
      <c r="G22" s="62">
        <v>3115.719944601813</v>
      </c>
      <c r="H22" s="63">
        <f t="shared" si="0"/>
        <v>14252.059676243423</v>
      </c>
    </row>
    <row r="23" spans="1:8" ht="15">
      <c r="A23" s="64" t="s">
        <v>108</v>
      </c>
      <c r="B23" s="65" t="s">
        <v>109</v>
      </c>
      <c r="C23" s="61">
        <v>900000</v>
      </c>
      <c r="D23" s="61">
        <v>882161.5093882323</v>
      </c>
      <c r="E23" s="61">
        <v>15625.964346068824</v>
      </c>
      <c r="F23" s="61">
        <v>0</v>
      </c>
      <c r="G23" s="62">
        <v>59569.87</v>
      </c>
      <c r="H23" s="63">
        <f t="shared" si="0"/>
        <v>75195.83434606882</v>
      </c>
    </row>
    <row r="24" spans="1:8" ht="15">
      <c r="A24" s="64" t="s">
        <v>110</v>
      </c>
      <c r="B24" s="65" t="s">
        <v>111</v>
      </c>
      <c r="C24" s="61">
        <v>1299000</v>
      </c>
      <c r="D24" s="61">
        <v>1273247.4681098768</v>
      </c>
      <c r="E24" s="61">
        <v>10245.55</v>
      </c>
      <c r="F24" s="61">
        <v>0</v>
      </c>
      <c r="G24" s="62">
        <v>0</v>
      </c>
      <c r="H24" s="63">
        <f t="shared" si="0"/>
        <v>10245.55</v>
      </c>
    </row>
    <row r="25" spans="1:8" ht="15">
      <c r="A25" s="64" t="s">
        <v>112</v>
      </c>
      <c r="B25" s="65" t="s">
        <v>113</v>
      </c>
      <c r="C25" s="61">
        <v>456000</v>
      </c>
      <c r="D25" s="61">
        <v>446961.65274967434</v>
      </c>
      <c r="E25" s="61">
        <v>13232.215741601834</v>
      </c>
      <c r="F25" s="61">
        <v>0</v>
      </c>
      <c r="G25" s="62">
        <v>0</v>
      </c>
      <c r="H25" s="63">
        <f t="shared" si="0"/>
        <v>13232.215741601834</v>
      </c>
    </row>
    <row r="26" spans="1:8" ht="15">
      <c r="A26" s="64" t="s">
        <v>114</v>
      </c>
      <c r="B26" s="65" t="s">
        <v>115</v>
      </c>
      <c r="C26" s="61">
        <v>1374000</v>
      </c>
      <c r="D26" s="61">
        <v>1346766.0405529803</v>
      </c>
      <c r="E26" s="61">
        <v>33837.58762621744</v>
      </c>
      <c r="F26" s="61">
        <v>30</v>
      </c>
      <c r="G26" s="62">
        <v>15873.7</v>
      </c>
      <c r="H26" s="63">
        <f t="shared" si="0"/>
        <v>49741.28762621744</v>
      </c>
    </row>
    <row r="27" spans="1:8" ht="15">
      <c r="A27" s="64" t="s">
        <v>116</v>
      </c>
      <c r="B27" s="65" t="s">
        <v>117</v>
      </c>
      <c r="C27" s="61">
        <v>8750000</v>
      </c>
      <c r="D27" s="61">
        <v>8579843.542459901</v>
      </c>
      <c r="E27" s="61">
        <v>200316.81611319864</v>
      </c>
      <c r="F27" s="61">
        <v>144134.02</v>
      </c>
      <c r="G27" s="62">
        <v>637038.7171509976</v>
      </c>
      <c r="H27" s="63">
        <f t="shared" si="0"/>
        <v>981489.5532641963</v>
      </c>
    </row>
    <row r="28" spans="1:8" ht="15">
      <c r="A28" s="64" t="s">
        <v>118</v>
      </c>
      <c r="B28" s="65" t="s">
        <v>119</v>
      </c>
      <c r="C28" s="61">
        <v>6450000</v>
      </c>
      <c r="D28" s="61">
        <v>6323690.719064269</v>
      </c>
      <c r="E28" s="61">
        <v>208201.67791938904</v>
      </c>
      <c r="F28" s="61">
        <v>1429.41</v>
      </c>
      <c r="G28" s="62">
        <v>964100.7963888578</v>
      </c>
      <c r="H28" s="63">
        <f t="shared" si="0"/>
        <v>1173731.884308247</v>
      </c>
    </row>
    <row r="29" spans="1:8" ht="15">
      <c r="A29" s="64" t="s">
        <v>120</v>
      </c>
      <c r="B29" s="65" t="s">
        <v>121</v>
      </c>
      <c r="C29" s="61">
        <v>3000000</v>
      </c>
      <c r="D29" s="61">
        <v>2940536.963562266</v>
      </c>
      <c r="E29" s="61">
        <v>36945.73057392071</v>
      </c>
      <c r="F29" s="61">
        <v>196043.35</v>
      </c>
      <c r="G29" s="62">
        <v>63776.63</v>
      </c>
      <c r="H29" s="63">
        <f t="shared" si="0"/>
        <v>296765.7105739207</v>
      </c>
    </row>
    <row r="30" spans="1:8" ht="15">
      <c r="A30" s="64" t="s">
        <v>122</v>
      </c>
      <c r="B30" s="65" t="s">
        <v>123</v>
      </c>
      <c r="C30" s="61">
        <v>3000000</v>
      </c>
      <c r="D30" s="61">
        <v>2940537.181061222</v>
      </c>
      <c r="E30" s="61">
        <v>79286.50406956188</v>
      </c>
      <c r="F30" s="61">
        <v>7500</v>
      </c>
      <c r="G30" s="62">
        <v>102440.28154431359</v>
      </c>
      <c r="H30" s="63">
        <f t="shared" si="0"/>
        <v>189226.7856138755</v>
      </c>
    </row>
    <row r="31" spans="1:8" ht="15">
      <c r="A31" s="64" t="s">
        <v>124</v>
      </c>
      <c r="B31" s="65" t="s">
        <v>125</v>
      </c>
      <c r="C31" s="61">
        <v>22101237</v>
      </c>
      <c r="D31" s="61">
        <v>21673195.02620414</v>
      </c>
      <c r="E31" s="61">
        <v>434668.0157667578</v>
      </c>
      <c r="F31" s="61">
        <v>763790.7603690439</v>
      </c>
      <c r="G31" s="62">
        <v>1059934.3959121448</v>
      </c>
      <c r="H31" s="63">
        <f t="shared" si="0"/>
        <v>2258393.1720479466</v>
      </c>
    </row>
    <row r="32" spans="1:8" ht="15">
      <c r="A32" s="64" t="s">
        <v>126</v>
      </c>
      <c r="B32" s="65" t="s">
        <v>127</v>
      </c>
      <c r="C32" s="61">
        <v>1900000</v>
      </c>
      <c r="D32" s="61">
        <v>1862569.129527958</v>
      </c>
      <c r="E32" s="61">
        <v>63611.12597810077</v>
      </c>
      <c r="F32" s="61">
        <v>6502.77</v>
      </c>
      <c r="G32" s="62">
        <v>81150.13</v>
      </c>
      <c r="H32" s="63">
        <f t="shared" si="0"/>
        <v>151264.02597810078</v>
      </c>
    </row>
    <row r="33" spans="1:8" ht="15">
      <c r="A33" s="64" t="s">
        <v>128</v>
      </c>
      <c r="B33" s="65" t="s">
        <v>129</v>
      </c>
      <c r="C33" s="61">
        <v>1500000</v>
      </c>
      <c r="D33" s="61">
        <v>1470268.5952309498</v>
      </c>
      <c r="E33" s="61">
        <v>29391.962943183018</v>
      </c>
      <c r="F33" s="61">
        <v>0</v>
      </c>
      <c r="G33" s="62">
        <v>0</v>
      </c>
      <c r="H33" s="63">
        <f t="shared" si="0"/>
        <v>29391.962943183018</v>
      </c>
    </row>
    <row r="34" spans="1:8" ht="15">
      <c r="A34" s="64" t="s">
        <v>130</v>
      </c>
      <c r="B34" s="65" t="s">
        <v>131</v>
      </c>
      <c r="C34" s="61">
        <v>9500000</v>
      </c>
      <c r="D34" s="61">
        <v>9315899.672642639</v>
      </c>
      <c r="E34" s="61">
        <v>160428.0847282379</v>
      </c>
      <c r="F34" s="61">
        <v>30440.908295736343</v>
      </c>
      <c r="G34" s="62">
        <v>615901.8780285504</v>
      </c>
      <c r="H34" s="63">
        <f t="shared" si="0"/>
        <v>806770.8710525247</v>
      </c>
    </row>
    <row r="35" spans="1:8" ht="15">
      <c r="A35" s="64" t="s">
        <v>132</v>
      </c>
      <c r="B35" s="65" t="s">
        <v>133</v>
      </c>
      <c r="C35" s="61">
        <v>7500000</v>
      </c>
      <c r="D35" s="61">
        <v>7356475.1111223195</v>
      </c>
      <c r="E35" s="61">
        <v>121979.2030202826</v>
      </c>
      <c r="F35" s="61">
        <v>92920.36103024756</v>
      </c>
      <c r="G35" s="62">
        <v>240954.16357702034</v>
      </c>
      <c r="H35" s="63">
        <f t="shared" si="0"/>
        <v>455853.7276275505</v>
      </c>
    </row>
    <row r="36" spans="1:8" ht="15">
      <c r="A36" s="64" t="s">
        <v>134</v>
      </c>
      <c r="B36" s="65" t="s">
        <v>135</v>
      </c>
      <c r="C36" s="61">
        <v>3000000</v>
      </c>
      <c r="D36" s="61">
        <v>2940536.9036927153</v>
      </c>
      <c r="E36" s="61">
        <v>54316.443806370604</v>
      </c>
      <c r="F36" s="61">
        <v>37169.60795743947</v>
      </c>
      <c r="G36" s="62">
        <v>139787.17457718647</v>
      </c>
      <c r="H36" s="63">
        <f t="shared" si="0"/>
        <v>231273.22634099654</v>
      </c>
    </row>
    <row r="37" spans="1:8" ht="15">
      <c r="A37" s="64" t="s">
        <v>136</v>
      </c>
      <c r="B37" s="65" t="s">
        <v>137</v>
      </c>
      <c r="C37" s="61">
        <v>26846940</v>
      </c>
      <c r="D37" s="61">
        <v>26328586.392110825</v>
      </c>
      <c r="E37" s="61">
        <v>604164.5145934138</v>
      </c>
      <c r="F37" s="61">
        <v>229985.02675268162</v>
      </c>
      <c r="G37" s="62">
        <v>1001463.0791206566</v>
      </c>
      <c r="H37" s="63">
        <f t="shared" si="0"/>
        <v>1835612.620466752</v>
      </c>
    </row>
    <row r="38" spans="1:8" ht="15">
      <c r="A38" s="64" t="s">
        <v>138</v>
      </c>
      <c r="B38" s="65" t="s">
        <v>139</v>
      </c>
      <c r="C38" s="61">
        <v>3750000</v>
      </c>
      <c r="D38" s="61">
        <v>3675672.000261725</v>
      </c>
      <c r="E38" s="61">
        <v>199308.6282723546</v>
      </c>
      <c r="F38" s="61">
        <v>0</v>
      </c>
      <c r="G38" s="62">
        <v>0</v>
      </c>
      <c r="H38" s="63">
        <f t="shared" si="0"/>
        <v>199308.6282723546</v>
      </c>
    </row>
    <row r="39" spans="1:8" ht="15">
      <c r="A39" s="64" t="s">
        <v>140</v>
      </c>
      <c r="B39" s="65" t="s">
        <v>141</v>
      </c>
      <c r="C39" s="61">
        <v>150000</v>
      </c>
      <c r="D39" s="61">
        <v>147028.00881204405</v>
      </c>
      <c r="E39" s="61">
        <v>23.57400613990138</v>
      </c>
      <c r="F39" s="61">
        <v>0</v>
      </c>
      <c r="G39" s="62">
        <v>442.65</v>
      </c>
      <c r="H39" s="63">
        <f t="shared" si="0"/>
        <v>466.22400613990135</v>
      </c>
    </row>
    <row r="40" spans="1:8" ht="15">
      <c r="A40" s="64" t="s">
        <v>142</v>
      </c>
      <c r="B40" s="65" t="s">
        <v>143</v>
      </c>
      <c r="C40" s="61">
        <v>360000</v>
      </c>
      <c r="D40" s="61">
        <v>352864.4580071351</v>
      </c>
      <c r="E40" s="61">
        <v>67737.63539716805</v>
      </c>
      <c r="F40" s="61">
        <v>58653.437368</v>
      </c>
      <c r="G40" s="62">
        <v>7045.912632000014</v>
      </c>
      <c r="H40" s="63">
        <f t="shared" si="0"/>
        <v>133436.98539716806</v>
      </c>
    </row>
    <row r="41" spans="1:8" ht="15">
      <c r="A41" s="64" t="s">
        <v>144</v>
      </c>
      <c r="B41" s="65" t="s">
        <v>145</v>
      </c>
      <c r="C41" s="61">
        <v>900000</v>
      </c>
      <c r="D41" s="61">
        <v>882161.1575439866</v>
      </c>
      <c r="E41" s="61">
        <v>0</v>
      </c>
      <c r="F41" s="61">
        <v>0</v>
      </c>
      <c r="G41" s="62">
        <v>0</v>
      </c>
      <c r="H41" s="63">
        <f t="shared" si="0"/>
        <v>0</v>
      </c>
    </row>
    <row r="42" spans="1:8" ht="15">
      <c r="A42" s="64" t="s">
        <v>146</v>
      </c>
      <c r="B42" s="65" t="s">
        <v>147</v>
      </c>
      <c r="C42" s="61">
        <v>19500000</v>
      </c>
      <c r="D42" s="61">
        <v>19124553.199098345</v>
      </c>
      <c r="E42" s="61">
        <v>261419.72067085953</v>
      </c>
      <c r="F42" s="61">
        <v>60453.16</v>
      </c>
      <c r="G42" s="62">
        <v>1612174.6908111991</v>
      </c>
      <c r="H42" s="63">
        <f t="shared" si="0"/>
        <v>1934047.5714820586</v>
      </c>
    </row>
    <row r="43" spans="1:8" ht="15">
      <c r="A43" s="64" t="s">
        <v>148</v>
      </c>
      <c r="B43" s="65" t="s">
        <v>149</v>
      </c>
      <c r="C43" s="61">
        <v>3060000</v>
      </c>
      <c r="D43" s="61">
        <v>2999348.3345086435</v>
      </c>
      <c r="E43" s="61">
        <v>53803.140315325036</v>
      </c>
      <c r="F43" s="61">
        <v>0</v>
      </c>
      <c r="G43" s="62">
        <v>98369.56671912184</v>
      </c>
      <c r="H43" s="63">
        <f t="shared" si="0"/>
        <v>152172.70703444688</v>
      </c>
    </row>
    <row r="44" spans="1:8" ht="15">
      <c r="A44" s="64" t="s">
        <v>150</v>
      </c>
      <c r="B44" s="65" t="s">
        <v>151</v>
      </c>
      <c r="C44" s="61">
        <v>420000</v>
      </c>
      <c r="D44" s="61">
        <v>411675.204134112</v>
      </c>
      <c r="E44" s="61">
        <v>48897.13291668344</v>
      </c>
      <c r="F44" s="61">
        <v>63713.22</v>
      </c>
      <c r="G44" s="62">
        <v>54017.73</v>
      </c>
      <c r="H44" s="63">
        <f t="shared" si="0"/>
        <v>166628.08291668346</v>
      </c>
    </row>
    <row r="45" spans="1:8" ht="15.75" thickBot="1">
      <c r="A45" s="66"/>
      <c r="B45" s="67"/>
      <c r="C45" s="68"/>
      <c r="D45" s="68"/>
      <c r="E45" s="68"/>
      <c r="F45" s="68"/>
      <c r="G45" s="69"/>
      <c r="H45" s="70">
        <f>SUM(E45:G45)</f>
        <v>0</v>
      </c>
    </row>
    <row r="46" spans="1:8" ht="16.5" thickBot="1">
      <c r="A46" s="160" t="s">
        <v>30</v>
      </c>
      <c r="B46" s="161"/>
      <c r="C46" s="71">
        <f aca="true" t="shared" si="1" ref="C46:H46">SUM(C7:C45)</f>
        <v>164120447</v>
      </c>
      <c r="D46" s="71">
        <f t="shared" si="1"/>
        <v>154749423.51646897</v>
      </c>
      <c r="E46" s="71">
        <f t="shared" si="1"/>
        <v>2822594.964995759</v>
      </c>
      <c r="F46" s="71">
        <f t="shared" si="1"/>
        <v>1855264.031773149</v>
      </c>
      <c r="G46" s="72">
        <f t="shared" si="1"/>
        <v>6969903.029563248</v>
      </c>
      <c r="H46" s="73">
        <f t="shared" si="1"/>
        <v>11647762.026332155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J35" sqref="J35"/>
    </sheetView>
  </sheetViews>
  <sheetFormatPr defaultColWidth="9.33203125" defaultRowHeight="12.75"/>
  <cols>
    <col min="1" max="1" width="43" style="58" bestFit="1" customWidth="1"/>
    <col min="2" max="12" width="21.83203125" style="58" customWidth="1"/>
    <col min="13" max="16384" width="9.33203125" style="58" customWidth="1"/>
  </cols>
  <sheetData>
    <row r="1" s="75" customFormat="1" ht="20.25">
      <c r="A1" s="74" t="str">
        <f>'Portfolio Metrics'!A1</f>
        <v>Southern California Gas Company</v>
      </c>
    </row>
    <row r="2" s="75" customFormat="1" ht="20.25">
      <c r="A2" s="24" t="s">
        <v>65</v>
      </c>
    </row>
    <row r="3" s="75" customFormat="1" ht="20.25">
      <c r="A3" s="74" t="str">
        <f>'Portfolio Metrics'!A3</f>
        <v>Quarter Ending September 2006</v>
      </c>
    </row>
    <row r="6" ht="16.5" thickBot="1">
      <c r="A6" s="1" t="s">
        <v>68</v>
      </c>
    </row>
    <row r="7" spans="1:13" ht="16.5" thickBot="1">
      <c r="A7" s="77"/>
      <c r="B7" s="162" t="s">
        <v>56</v>
      </c>
      <c r="C7" s="164"/>
      <c r="D7" s="162" t="s">
        <v>74</v>
      </c>
      <c r="E7" s="163"/>
      <c r="F7" s="164"/>
      <c r="G7" s="162" t="s">
        <v>75</v>
      </c>
      <c r="H7" s="163"/>
      <c r="I7" s="164"/>
      <c r="J7" s="162" t="s">
        <v>54</v>
      </c>
      <c r="K7" s="163"/>
      <c r="L7" s="164"/>
      <c r="M7" s="78"/>
    </row>
    <row r="8" spans="1:13" s="86" customFormat="1" ht="60.75" thickBot="1">
      <c r="A8" s="79"/>
      <c r="B8" s="80" t="s">
        <v>32</v>
      </c>
      <c r="C8" s="81" t="s">
        <v>57</v>
      </c>
      <c r="D8" s="80" t="s">
        <v>55</v>
      </c>
      <c r="E8" s="82" t="s">
        <v>58</v>
      </c>
      <c r="F8" s="81" t="s">
        <v>59</v>
      </c>
      <c r="G8" s="83" t="s">
        <v>55</v>
      </c>
      <c r="H8" s="82" t="s">
        <v>58</v>
      </c>
      <c r="I8" s="84" t="s">
        <v>59</v>
      </c>
      <c r="J8" s="80" t="s">
        <v>55</v>
      </c>
      <c r="K8" s="82" t="s">
        <v>58</v>
      </c>
      <c r="L8" s="81" t="s">
        <v>59</v>
      </c>
      <c r="M8" s="85"/>
    </row>
    <row r="9" spans="1:13" ht="15">
      <c r="A9" s="87" t="s">
        <v>53</v>
      </c>
      <c r="B9" s="150">
        <f>Expenditures!D46</f>
        <v>154749423.51646897</v>
      </c>
      <c r="C9" s="149">
        <f>Expenditures!H46</f>
        <v>11647762.026332155</v>
      </c>
      <c r="D9" s="88"/>
      <c r="E9" s="89"/>
      <c r="F9" s="90"/>
      <c r="G9" s="91"/>
      <c r="H9" s="89"/>
      <c r="I9" s="92"/>
      <c r="J9" s="88"/>
      <c r="K9" s="89"/>
      <c r="L9" s="90"/>
      <c r="M9" s="78"/>
    </row>
    <row r="10" spans="1:13" ht="15">
      <c r="A10" s="87" t="s">
        <v>34</v>
      </c>
      <c r="B10" s="93"/>
      <c r="C10" s="94"/>
      <c r="D10" s="95"/>
      <c r="E10" s="44"/>
      <c r="F10" s="96"/>
      <c r="G10" s="97"/>
      <c r="H10" s="44"/>
      <c r="I10" s="98"/>
      <c r="J10" s="95"/>
      <c r="K10" s="44"/>
      <c r="L10" s="96"/>
      <c r="M10" s="78"/>
    </row>
    <row r="11" spans="1:13" ht="15">
      <c r="A11" s="99" t="s">
        <v>35</v>
      </c>
      <c r="B11" s="100"/>
      <c r="C11" s="101"/>
      <c r="D11" s="102"/>
      <c r="E11" s="103"/>
      <c r="F11" s="11"/>
      <c r="G11" s="97"/>
      <c r="H11" s="44"/>
      <c r="I11" s="98"/>
      <c r="J11" s="95"/>
      <c r="K11" s="44"/>
      <c r="L11" s="96"/>
      <c r="M11" s="78"/>
    </row>
    <row r="12" spans="1:13" ht="15.75" thickBot="1">
      <c r="A12" s="104" t="s">
        <v>36</v>
      </c>
      <c r="B12" s="105"/>
      <c r="C12" s="106"/>
      <c r="D12" s="107"/>
      <c r="E12" s="108"/>
      <c r="F12" s="109"/>
      <c r="G12" s="110"/>
      <c r="H12" s="111"/>
      <c r="I12" s="112"/>
      <c r="J12" s="154">
        <v>57300000</v>
      </c>
      <c r="K12" s="155">
        <f>F49</f>
        <v>3622116.764525887</v>
      </c>
      <c r="L12" s="156">
        <f>G49</f>
        <v>2076906.1692096011</v>
      </c>
      <c r="M12" s="78"/>
    </row>
    <row r="13" spans="1:13" ht="15">
      <c r="A13" s="11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ht="15.75" thickBot="1">
      <c r="A14" s="113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6.5" thickBot="1">
      <c r="A15" s="165" t="s">
        <v>63</v>
      </c>
      <c r="B15" s="166"/>
      <c r="C15" s="114"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5">
      <c r="A16" s="113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5">
      <c r="A17" s="113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6.5" thickBot="1">
      <c r="A18" s="1" t="s">
        <v>69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6.5" thickBot="1">
      <c r="A19" s="77"/>
      <c r="B19" s="167" t="s">
        <v>35</v>
      </c>
      <c r="C19" s="168"/>
      <c r="D19" s="169" t="s">
        <v>34</v>
      </c>
      <c r="E19" s="170"/>
      <c r="F19" s="167" t="s">
        <v>62</v>
      </c>
      <c r="G19" s="168"/>
      <c r="H19" s="115" t="s">
        <v>60</v>
      </c>
      <c r="I19" s="78"/>
      <c r="J19" s="78"/>
      <c r="K19" s="78"/>
      <c r="L19" s="78"/>
      <c r="M19" s="78"/>
    </row>
    <row r="20" spans="1:13" ht="45.75" thickBot="1">
      <c r="A20" s="116"/>
      <c r="B20" s="80" t="s">
        <v>58</v>
      </c>
      <c r="C20" s="81" t="s">
        <v>59</v>
      </c>
      <c r="D20" s="80" t="s">
        <v>58</v>
      </c>
      <c r="E20" s="81" t="s">
        <v>59</v>
      </c>
      <c r="F20" s="80" t="s">
        <v>58</v>
      </c>
      <c r="G20" s="81" t="s">
        <v>59</v>
      </c>
      <c r="H20" s="117" t="s">
        <v>58</v>
      </c>
      <c r="I20" s="78"/>
      <c r="J20" s="78"/>
      <c r="K20" s="78"/>
      <c r="L20" s="78"/>
      <c r="M20" s="78"/>
    </row>
    <row r="21" spans="1:13" ht="15.75">
      <c r="A21" s="118" t="s">
        <v>47</v>
      </c>
      <c r="B21" s="119"/>
      <c r="C21" s="120"/>
      <c r="D21" s="119"/>
      <c r="E21" s="120"/>
      <c r="F21" s="119"/>
      <c r="G21" s="120"/>
      <c r="H21" s="121"/>
      <c r="I21" s="78"/>
      <c r="J21" s="78"/>
      <c r="K21" s="78"/>
      <c r="L21" s="78"/>
      <c r="M21" s="78"/>
    </row>
    <row r="22" spans="1:13" ht="15">
      <c r="A22" s="122" t="s">
        <v>50</v>
      </c>
      <c r="B22" s="123"/>
      <c r="C22" s="124"/>
      <c r="D22" s="123"/>
      <c r="E22" s="124"/>
      <c r="F22" s="123">
        <v>2148971.39168</v>
      </c>
      <c r="G22" s="124">
        <v>1484877.0096</v>
      </c>
      <c r="H22" s="125"/>
      <c r="J22" s="158"/>
      <c r="K22" s="78"/>
      <c r="L22" s="78"/>
      <c r="M22" s="78"/>
    </row>
    <row r="23" spans="1:13" ht="15">
      <c r="A23" s="126" t="s">
        <v>51</v>
      </c>
      <c r="B23" s="127"/>
      <c r="C23" s="128"/>
      <c r="D23" s="127"/>
      <c r="E23" s="128"/>
      <c r="F23" s="127">
        <v>166412.40768</v>
      </c>
      <c r="G23" s="128">
        <v>113168.14176</v>
      </c>
      <c r="H23" s="129"/>
      <c r="I23" s="78"/>
      <c r="J23" s="78"/>
      <c r="K23" s="78"/>
      <c r="L23" s="78"/>
      <c r="M23" s="78"/>
    </row>
    <row r="24" spans="1:8" ht="15">
      <c r="A24" s="126" t="s">
        <v>52</v>
      </c>
      <c r="B24" s="127"/>
      <c r="C24" s="128"/>
      <c r="D24" s="127"/>
      <c r="E24" s="128"/>
      <c r="F24" s="127"/>
      <c r="G24" s="128"/>
      <c r="H24" s="129"/>
    </row>
    <row r="25" spans="1:9" ht="16.5" thickBot="1">
      <c r="A25" s="130" t="s">
        <v>61</v>
      </c>
      <c r="B25" s="131">
        <f>SUM(B22:B24)</f>
        <v>0</v>
      </c>
      <c r="C25" s="132">
        <f aca="true" t="shared" si="0" ref="C25:H25">SUM(C22:C24)</f>
        <v>0</v>
      </c>
      <c r="D25" s="131">
        <f t="shared" si="0"/>
        <v>0</v>
      </c>
      <c r="E25" s="132">
        <f t="shared" si="0"/>
        <v>0</v>
      </c>
      <c r="F25" s="131">
        <f t="shared" si="0"/>
        <v>2315383.79936</v>
      </c>
      <c r="G25" s="132">
        <f t="shared" si="0"/>
        <v>1598045.15136</v>
      </c>
      <c r="H25" s="133">
        <f t="shared" si="0"/>
        <v>0</v>
      </c>
      <c r="I25" s="157"/>
    </row>
    <row r="26" spans="1:8" ht="15">
      <c r="A26" s="113"/>
      <c r="B26" s="78"/>
      <c r="C26" s="78"/>
      <c r="D26" s="78"/>
      <c r="E26" s="78"/>
      <c r="F26" s="78"/>
      <c r="G26" s="78"/>
      <c r="H26" s="78"/>
    </row>
    <row r="27" spans="1:8" ht="15">
      <c r="A27" s="113"/>
      <c r="B27" s="78"/>
      <c r="C27" s="78"/>
      <c r="D27" s="78"/>
      <c r="E27" s="78"/>
      <c r="F27" s="78"/>
      <c r="G27" s="78"/>
      <c r="H27" s="78"/>
    </row>
    <row r="28" spans="1:8" ht="16.5" thickBot="1">
      <c r="A28" s="1" t="s">
        <v>70</v>
      </c>
      <c r="B28" s="78"/>
      <c r="C28" s="78"/>
      <c r="D28" s="78"/>
      <c r="E28" s="78"/>
      <c r="F28" s="78"/>
      <c r="G28" s="78"/>
      <c r="H28" s="78"/>
    </row>
    <row r="29" spans="1:8" ht="16.5" thickBot="1">
      <c r="A29" s="77" t="s">
        <v>61</v>
      </c>
      <c r="B29" s="167" t="s">
        <v>35</v>
      </c>
      <c r="C29" s="168"/>
      <c r="D29" s="169" t="s">
        <v>34</v>
      </c>
      <c r="E29" s="170"/>
      <c r="F29" s="167" t="s">
        <v>62</v>
      </c>
      <c r="G29" s="168"/>
      <c r="H29" s="115" t="s">
        <v>60</v>
      </c>
    </row>
    <row r="30" spans="1:8" ht="45.75" thickBot="1">
      <c r="A30" s="116"/>
      <c r="B30" s="80" t="s">
        <v>58</v>
      </c>
      <c r="C30" s="81" t="s">
        <v>59</v>
      </c>
      <c r="D30" s="80" t="s">
        <v>58</v>
      </c>
      <c r="E30" s="81" t="s">
        <v>59</v>
      </c>
      <c r="F30" s="80" t="s">
        <v>58</v>
      </c>
      <c r="G30" s="81" t="s">
        <v>59</v>
      </c>
      <c r="H30" s="117" t="s">
        <v>58</v>
      </c>
    </row>
    <row r="31" spans="1:10" ht="15.75">
      <c r="A31" s="134" t="s">
        <v>37</v>
      </c>
      <c r="B31" s="135">
        <f aca="true" t="shared" si="1" ref="B31:H31">SUM(B32:B40)</f>
        <v>0</v>
      </c>
      <c r="C31" s="136">
        <f t="shared" si="1"/>
        <v>0</v>
      </c>
      <c r="D31" s="135">
        <f t="shared" si="1"/>
        <v>0</v>
      </c>
      <c r="E31" s="136">
        <f t="shared" si="1"/>
        <v>0</v>
      </c>
      <c r="F31" s="135">
        <f>SUM(F32:F41)</f>
        <v>1306732.965165887</v>
      </c>
      <c r="G31" s="136">
        <f>SUM(G32:G41)</f>
        <v>478861.01784960105</v>
      </c>
      <c r="H31" s="137">
        <f t="shared" si="1"/>
        <v>0</v>
      </c>
      <c r="J31" s="157"/>
    </row>
    <row r="32" spans="1:8" ht="15">
      <c r="A32" s="126" t="s">
        <v>38</v>
      </c>
      <c r="B32" s="127"/>
      <c r="C32" s="128"/>
      <c r="D32" s="127"/>
      <c r="E32" s="128"/>
      <c r="F32" s="127">
        <v>619713.593829548</v>
      </c>
      <c r="G32" s="128">
        <v>216816.22735225</v>
      </c>
      <c r="H32" s="129"/>
    </row>
    <row r="33" spans="1:8" ht="15">
      <c r="A33" s="126" t="s">
        <v>39</v>
      </c>
      <c r="B33" s="127"/>
      <c r="C33" s="128"/>
      <c r="D33" s="127"/>
      <c r="E33" s="128"/>
      <c r="F33" s="127"/>
      <c r="G33" s="128"/>
      <c r="H33" s="129"/>
    </row>
    <row r="34" spans="1:8" ht="15">
      <c r="A34" s="126" t="s">
        <v>40</v>
      </c>
      <c r="B34" s="127"/>
      <c r="C34" s="128"/>
      <c r="D34" s="127"/>
      <c r="E34" s="128"/>
      <c r="F34" s="127"/>
      <c r="G34" s="128"/>
      <c r="H34" s="129"/>
    </row>
    <row r="35" spans="1:8" ht="15">
      <c r="A35" s="126" t="s">
        <v>41</v>
      </c>
      <c r="B35" s="127"/>
      <c r="C35" s="128"/>
      <c r="D35" s="127"/>
      <c r="E35" s="128"/>
      <c r="F35" s="127">
        <v>151777.111336348</v>
      </c>
      <c r="G35" s="128">
        <v>64267.53049736</v>
      </c>
      <c r="H35" s="129"/>
    </row>
    <row r="36" spans="1:8" ht="15">
      <c r="A36" s="126" t="s">
        <v>42</v>
      </c>
      <c r="B36" s="127"/>
      <c r="C36" s="128"/>
      <c r="D36" s="127"/>
      <c r="E36" s="128"/>
      <c r="F36" s="127"/>
      <c r="G36" s="128"/>
      <c r="H36" s="129"/>
    </row>
    <row r="37" spans="1:8" ht="15">
      <c r="A37" s="126" t="s">
        <v>43</v>
      </c>
      <c r="B37" s="127"/>
      <c r="C37" s="128"/>
      <c r="D37" s="127"/>
      <c r="E37" s="128"/>
      <c r="F37" s="127"/>
      <c r="G37" s="128"/>
      <c r="H37" s="129"/>
    </row>
    <row r="38" spans="1:8" ht="15">
      <c r="A38" s="126" t="s">
        <v>44</v>
      </c>
      <c r="B38" s="127"/>
      <c r="C38" s="128"/>
      <c r="D38" s="127"/>
      <c r="E38" s="128"/>
      <c r="F38" s="127"/>
      <c r="G38" s="128"/>
      <c r="H38" s="129"/>
    </row>
    <row r="39" spans="1:8" ht="15">
      <c r="A39" s="126" t="s">
        <v>45</v>
      </c>
      <c r="B39" s="127"/>
      <c r="C39" s="128"/>
      <c r="D39" s="127"/>
      <c r="E39" s="128"/>
      <c r="F39" s="127"/>
      <c r="G39" s="128"/>
      <c r="H39" s="129"/>
    </row>
    <row r="40" spans="1:8" ht="15">
      <c r="A40" s="126" t="s">
        <v>46</v>
      </c>
      <c r="B40" s="127"/>
      <c r="C40" s="128"/>
      <c r="D40" s="127"/>
      <c r="E40" s="128"/>
      <c r="F40" s="127"/>
      <c r="G40" s="128"/>
      <c r="H40" s="129"/>
    </row>
    <row r="41" spans="1:9" ht="15">
      <c r="A41" s="126" t="s">
        <v>166</v>
      </c>
      <c r="B41" s="127"/>
      <c r="C41" s="128"/>
      <c r="D41" s="127"/>
      <c r="E41" s="128"/>
      <c r="F41" s="127">
        <v>535242.259999991</v>
      </c>
      <c r="G41" s="128">
        <v>197777.25999999105</v>
      </c>
      <c r="H41" s="129"/>
      <c r="I41" s="157"/>
    </row>
    <row r="42" spans="1:8" ht="15.75">
      <c r="A42" s="118" t="s">
        <v>47</v>
      </c>
      <c r="B42" s="119">
        <f aca="true" t="shared" si="2" ref="B42:H42">SUM(B43:B48)</f>
        <v>0</v>
      </c>
      <c r="C42" s="120">
        <f t="shared" si="2"/>
        <v>0</v>
      </c>
      <c r="D42" s="119">
        <f t="shared" si="2"/>
        <v>0</v>
      </c>
      <c r="E42" s="120">
        <f t="shared" si="2"/>
        <v>0</v>
      </c>
      <c r="F42" s="119">
        <f t="shared" si="2"/>
        <v>2315383.79936</v>
      </c>
      <c r="G42" s="120">
        <f t="shared" si="2"/>
        <v>1598045.15136</v>
      </c>
      <c r="H42" s="121">
        <f t="shared" si="2"/>
        <v>0</v>
      </c>
    </row>
    <row r="43" spans="1:8" ht="15">
      <c r="A43" s="122" t="s">
        <v>41</v>
      </c>
      <c r="B43" s="123"/>
      <c r="C43" s="124"/>
      <c r="D43" s="123"/>
      <c r="E43" s="124"/>
      <c r="F43" s="123">
        <v>484810.3072</v>
      </c>
      <c r="G43" s="124">
        <v>202725.4528</v>
      </c>
      <c r="H43" s="125"/>
    </row>
    <row r="44" spans="1:8" ht="15">
      <c r="A44" s="126" t="s">
        <v>42</v>
      </c>
      <c r="B44" s="127"/>
      <c r="C44" s="128"/>
      <c r="D44" s="127"/>
      <c r="E44" s="128"/>
      <c r="F44" s="127"/>
      <c r="G44" s="128"/>
      <c r="H44" s="129"/>
    </row>
    <row r="45" spans="1:8" ht="15">
      <c r="A45" s="126" t="s">
        <v>48</v>
      </c>
      <c r="B45" s="127"/>
      <c r="C45" s="128"/>
      <c r="D45" s="127"/>
      <c r="E45" s="128"/>
      <c r="F45" s="127"/>
      <c r="G45" s="128"/>
      <c r="H45" s="129"/>
    </row>
    <row r="46" spans="1:8" ht="15">
      <c r="A46" s="126" t="s">
        <v>49</v>
      </c>
      <c r="B46" s="127"/>
      <c r="C46" s="128"/>
      <c r="D46" s="127"/>
      <c r="E46" s="128"/>
      <c r="F46" s="127">
        <v>1830573.49216</v>
      </c>
      <c r="G46" s="128">
        <v>1395319.69856</v>
      </c>
      <c r="H46" s="129"/>
    </row>
    <row r="47" spans="1:8" ht="15">
      <c r="A47" s="126" t="s">
        <v>44</v>
      </c>
      <c r="B47" s="127"/>
      <c r="C47" s="128"/>
      <c r="D47" s="127"/>
      <c r="E47" s="128"/>
      <c r="F47" s="127"/>
      <c r="G47" s="128"/>
      <c r="H47" s="129"/>
    </row>
    <row r="48" spans="1:8" ht="15">
      <c r="A48" s="126" t="s">
        <v>46</v>
      </c>
      <c r="B48" s="127"/>
      <c r="C48" s="128"/>
      <c r="D48" s="127"/>
      <c r="E48" s="128"/>
      <c r="F48" s="127"/>
      <c r="G48" s="128"/>
      <c r="H48" s="129"/>
    </row>
    <row r="49" spans="1:9" ht="16.5" thickBot="1">
      <c r="A49" s="130" t="s">
        <v>61</v>
      </c>
      <c r="B49" s="131">
        <f aca="true" t="shared" si="3" ref="B49:H49">B31+B42</f>
        <v>0</v>
      </c>
      <c r="C49" s="132">
        <f t="shared" si="3"/>
        <v>0</v>
      </c>
      <c r="D49" s="131">
        <f t="shared" si="3"/>
        <v>0</v>
      </c>
      <c r="E49" s="132">
        <f t="shared" si="3"/>
        <v>0</v>
      </c>
      <c r="F49" s="131">
        <f t="shared" si="3"/>
        <v>3622116.764525887</v>
      </c>
      <c r="G49" s="132">
        <f t="shared" si="3"/>
        <v>2076906.1692096011</v>
      </c>
      <c r="H49" s="133">
        <f t="shared" si="3"/>
        <v>0</v>
      </c>
      <c r="I49" s="157"/>
    </row>
    <row r="50" ht="15">
      <c r="G50" s="153"/>
    </row>
    <row r="52" ht="15">
      <c r="F52" s="157"/>
    </row>
    <row r="53" spans="6:7" ht="15">
      <c r="F53" s="157"/>
      <c r="G53" s="153"/>
    </row>
  </sheetData>
  <mergeCells count="11">
    <mergeCell ref="A15:B15"/>
    <mergeCell ref="B29:C29"/>
    <mergeCell ref="D29:E29"/>
    <mergeCell ref="F29:G29"/>
    <mergeCell ref="B19:C19"/>
    <mergeCell ref="D19:E19"/>
    <mergeCell ref="F19:G19"/>
    <mergeCell ref="D7:F7"/>
    <mergeCell ref="G7:I7"/>
    <mergeCell ref="J7:L7"/>
    <mergeCell ref="B7:C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65" zoomScaleNormal="65" workbookViewId="0" topLeftCell="A1">
      <selection activeCell="F18" sqref="F18"/>
    </sheetView>
  </sheetViews>
  <sheetFormatPr defaultColWidth="9.33203125" defaultRowHeight="12.75"/>
  <cols>
    <col min="1" max="9" width="25.83203125" style="58" customWidth="1"/>
    <col min="10" max="10" width="21" style="58" customWidth="1"/>
    <col min="11" max="11" width="17.83203125" style="58" customWidth="1"/>
    <col min="12" max="12" width="20.83203125" style="58" customWidth="1"/>
    <col min="13" max="13" width="21.33203125" style="58" customWidth="1"/>
    <col min="14" max="16384" width="9.33203125" style="58" customWidth="1"/>
  </cols>
  <sheetData>
    <row r="1" s="75" customFormat="1" ht="20.25">
      <c r="A1" s="74" t="str">
        <f>'Portfolio Metrics'!A1</f>
        <v>Southern California Gas Company</v>
      </c>
    </row>
    <row r="2" s="75" customFormat="1" ht="20.25">
      <c r="A2" s="24" t="s">
        <v>152</v>
      </c>
    </row>
    <row r="3" s="75" customFormat="1" ht="20.25">
      <c r="A3" s="74" t="str">
        <f>'Portfolio Metrics'!A3</f>
        <v>Quarter Ending September 2006</v>
      </c>
    </row>
    <row r="5" ht="15.75">
      <c r="A5" s="3" t="s">
        <v>153</v>
      </c>
    </row>
    <row r="6" ht="15.75" thickBot="1"/>
    <row r="7" spans="1:9" ht="16.5" customHeight="1" thickBot="1">
      <c r="A7" s="171" t="s">
        <v>165</v>
      </c>
      <c r="B7" s="172"/>
      <c r="C7" s="173"/>
      <c r="D7" s="171" t="s">
        <v>154</v>
      </c>
      <c r="E7" s="172"/>
      <c r="F7" s="173"/>
      <c r="G7" s="171" t="s">
        <v>155</v>
      </c>
      <c r="H7" s="172"/>
      <c r="I7" s="173"/>
    </row>
    <row r="8" spans="1:9" ht="63.75" thickBot="1">
      <c r="A8" s="140" t="s">
        <v>164</v>
      </c>
      <c r="B8" s="141" t="s">
        <v>156</v>
      </c>
      <c r="C8" s="144" t="s">
        <v>157</v>
      </c>
      <c r="D8" s="142" t="s">
        <v>158</v>
      </c>
      <c r="E8" s="56" t="s">
        <v>159</v>
      </c>
      <c r="F8" s="57" t="s">
        <v>160</v>
      </c>
      <c r="G8" s="142" t="s">
        <v>161</v>
      </c>
      <c r="H8" s="56" t="s">
        <v>162</v>
      </c>
      <c r="I8" s="57" t="s">
        <v>163</v>
      </c>
    </row>
    <row r="9" spans="1:9" ht="15">
      <c r="A9" s="143"/>
      <c r="B9" s="61"/>
      <c r="C9" s="63"/>
      <c r="D9" s="143"/>
      <c r="E9" s="61"/>
      <c r="F9" s="63"/>
      <c r="G9" s="143"/>
      <c r="H9" s="61"/>
      <c r="I9" s="63"/>
    </row>
    <row r="10" spans="1:10" s="148" customFormat="1" ht="15.75" thickBot="1">
      <c r="A10" s="145">
        <v>3661275</v>
      </c>
      <c r="B10" s="146">
        <v>9779754</v>
      </c>
      <c r="C10" s="147">
        <f>SUM(A10:B10)</f>
        <v>13441029</v>
      </c>
      <c r="D10" s="145">
        <v>14978.98</v>
      </c>
      <c r="E10" s="146">
        <v>36896.86</v>
      </c>
      <c r="F10" s="147">
        <f>SUM(D10:E10)</f>
        <v>51875.84</v>
      </c>
      <c r="G10" s="145">
        <v>14978.98</v>
      </c>
      <c r="H10" s="146">
        <v>36896.86</v>
      </c>
      <c r="I10" s="147">
        <f>SUM(G10:H10)</f>
        <v>51875.84</v>
      </c>
      <c r="J10" s="148" t="s">
        <v>242</v>
      </c>
    </row>
    <row r="11" spans="1:10" s="148" customFormat="1" ht="15.75" thickBot="1">
      <c r="A11" s="145">
        <v>3661275</v>
      </c>
      <c r="B11" s="146">
        <v>9779754</v>
      </c>
      <c r="C11" s="147">
        <f>SUM(A11:B11)</f>
        <v>13441029</v>
      </c>
      <c r="D11" s="145">
        <f aca="true" t="shared" si="0" ref="D11:F12">D10+G11</f>
        <v>30676.52</v>
      </c>
      <c r="E11" s="145">
        <f t="shared" si="0"/>
        <v>62869.31</v>
      </c>
      <c r="F11" s="145">
        <f t="shared" si="0"/>
        <v>93545.83</v>
      </c>
      <c r="G11" s="145">
        <v>15697.54</v>
      </c>
      <c r="H11" s="146">
        <v>25972.45</v>
      </c>
      <c r="I11" s="147">
        <f>SUM(G11:H11)</f>
        <v>41669.990000000005</v>
      </c>
      <c r="J11" s="148" t="s">
        <v>243</v>
      </c>
    </row>
    <row r="12" spans="1:10" s="148" customFormat="1" ht="15.75" thickBot="1">
      <c r="A12" s="145">
        <v>3661275</v>
      </c>
      <c r="B12" s="146">
        <v>9779754</v>
      </c>
      <c r="C12" s="147">
        <f>SUM(A12:B12)</f>
        <v>13441029</v>
      </c>
      <c r="D12" s="145">
        <f t="shared" si="0"/>
        <v>55826.26</v>
      </c>
      <c r="E12" s="145">
        <f t="shared" si="0"/>
        <v>95376.89</v>
      </c>
      <c r="F12" s="145">
        <f t="shared" si="0"/>
        <v>151203.15000000002</v>
      </c>
      <c r="G12" s="145">
        <v>25149.74</v>
      </c>
      <c r="H12" s="146">
        <v>32507.58</v>
      </c>
      <c r="I12" s="147">
        <f>SUM(G12:H12)</f>
        <v>57657.32000000001</v>
      </c>
      <c r="J12" s="148" t="s">
        <v>268</v>
      </c>
    </row>
    <row r="14" ht="15">
      <c r="H14" s="159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ASickels</cp:lastModifiedBy>
  <cp:lastPrinted>2006-11-10T17:18:06Z</cp:lastPrinted>
  <dcterms:created xsi:type="dcterms:W3CDTF">2006-01-05T17:46:50Z</dcterms:created>
  <dcterms:modified xsi:type="dcterms:W3CDTF">2006-11-29T18:07:24Z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