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<sst xmlns="http://schemas.openxmlformats.org/spreadsheetml/2006/main" count="48" uniqueCount="43">
  <si>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therms</t>
  </si>
  <si>
    <t>Steam pressure typically 75 – 125 psig, 100 psig average</t>
  </si>
  <si>
    <t>Boiler efficiency 80%</t>
  </si>
  <si>
    <t>Steam system operates 4000 hours per year</t>
  </si>
  <si>
    <t>¼ inch orifice (per Nicholson Steam Traps- N125 series)</t>
  </si>
  <si>
    <t>Trap will not seat- 1/3 of orifice remains unobstructed for steam flow</t>
  </si>
  <si>
    <t>BTU annual fuel consumed @ 80 % boiler efficiency</t>
  </si>
  <si>
    <t>Assumptions</t>
  </si>
  <si>
    <t xml:space="preserve">11 traps replaced- </t>
  </si>
  <si>
    <t>savings</t>
  </si>
  <si>
    <t>LBS/hr</t>
  </si>
  <si>
    <t>btu/lb h fg</t>
  </si>
  <si>
    <t>lbs/hr lost per trap</t>
  </si>
  <si>
    <t>btu/hr lost per trap</t>
  </si>
  <si>
    <t>therms loss for 4000 hours/ year operation (enthalpy of evaporation lost to atmosphere)</t>
  </si>
  <si>
    <t>traps leaking</t>
  </si>
  <si>
    <t>annual steam loss ( 8760 hours)</t>
  </si>
  <si>
    <t>Lbs/ hr lost per trap</t>
  </si>
  <si>
    <t>steam pressure  100 psig</t>
  </si>
  <si>
    <t>leak orifice diameter 1/8 inch,  ( 1/4 " orifice with leakage area obstructed to 33%)</t>
  </si>
  <si>
    <t>lbs/hr (Leaking Steam trap Discharge Rate)</t>
  </si>
  <si>
    <t>Lifetime</t>
  </si>
  <si>
    <t>10 + years per Plant Engineering</t>
  </si>
  <si>
    <t>Steam trap is automatic control valve-</t>
  </si>
  <si>
    <t>Measure life is 15 years per CPUC Measure Life Table for controls ( automatic valves)</t>
  </si>
  <si>
    <t>Cost</t>
  </si>
  <si>
    <t>Atmospheric condensate return</t>
  </si>
  <si>
    <t>Case 1 - energy saving calculation</t>
  </si>
  <si>
    <t>Case 2- energy saving calculation</t>
  </si>
  <si>
    <t xml:space="preserve">Typical trap ¾ “ float and thermostatic  trap or balanced pressure thermostatic trap </t>
  </si>
  <si>
    <t xml:space="preserve">Reference #4 </t>
  </si>
  <si>
    <t>Reference #3</t>
  </si>
  <si>
    <t>Case 3- energy saving calculation</t>
  </si>
  <si>
    <t>Case 4- energy saving calculation</t>
  </si>
  <si>
    <t>Reference #5</t>
  </si>
  <si>
    <t>Reference #6</t>
  </si>
  <si>
    <t>sq. in. leakage area of orifice- 1/4 " diameter hole with leakage through 1/3 area</t>
  </si>
  <si>
    <t>in. equivalent hole diameter</t>
  </si>
  <si>
    <t>inch diameter for equivalent 5/32" diameter hole</t>
  </si>
  <si>
    <t>kg/hr</t>
  </si>
  <si>
    <t xml:space="preserve">BTU annual steam loss (8760 hour operation) figure 10 Energy Loss through stem traps </t>
  </si>
  <si>
    <t>therms loss for 4000 hours/ year operation (all steam is vented)</t>
  </si>
  <si>
    <t>btu/lb (enthalpy of evaporation)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</si>
</sst>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"/>
    <numFmt numFmtId="171" formatCode="0.00000"/>
    <numFmt numFmtId="172" formatCode="0.0000"/>
  </numFmts>
  <fonts count="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5" fontId="0" fillId="0" borderId="0" xfId="0" applyNumberFormat="1" applyAlignment="1">
      <alignment horizontal="left" indent="5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6"/>
  <sheetViews>
    <sheetView tabSelected="1" workbookViewId="0" topLeftCell="A1">
      <selection activeCell="I3" sqref="I3"/>
    </sheetView>
  </sheetViews>
  <sheetFormatPr defaultColWidth="9.140625" defaultRowHeight="12.75"/>
  <cols>
    <col min="1" max="1" width="13.28125" style="0" bestFit="1" customWidth="1"/>
  </cols>
  <sheetData>
    <row r="2" ht="15.75">
      <c r="A2" s="2" t="s">
        <v>7</v>
      </c>
    </row>
    <row r="3" ht="15.75">
      <c r="A3" s="2" t="s">
        <v>1</v>
      </c>
    </row>
    <row r="4" ht="15.75">
      <c r="A4" s="2" t="s">
        <v>26</v>
      </c>
    </row>
    <row r="5" ht="15.75">
      <c r="A5" s="2" t="s">
        <v>2</v>
      </c>
    </row>
    <row r="6" ht="15.75">
      <c r="A6" s="2" t="s">
        <v>3</v>
      </c>
    </row>
    <row r="7" ht="15.75">
      <c r="A7" s="2" t="s">
        <v>29</v>
      </c>
    </row>
    <row r="9" ht="12.75">
      <c r="A9" s="6" t="s">
        <v>27</v>
      </c>
    </row>
    <row r="10" ht="12.75">
      <c r="A10" t="s">
        <v>30</v>
      </c>
    </row>
    <row r="11" ht="15.75">
      <c r="A11" s="2" t="s">
        <v>4</v>
      </c>
    </row>
    <row r="12" ht="15.75">
      <c r="A12" s="2" t="s">
        <v>5</v>
      </c>
    </row>
    <row r="13" spans="1:2" ht="12.75">
      <c r="A13" s="3">
        <f>0.25^2*3.14/4/3</f>
        <v>0.016354166666666666</v>
      </c>
      <c r="B13" t="s">
        <v>36</v>
      </c>
    </row>
    <row r="14" spans="1:2" ht="12.75">
      <c r="A14" s="3">
        <f>(A13/3.14*4)^0.5</f>
        <v>0.14433756729740643</v>
      </c>
      <c r="B14" t="s">
        <v>37</v>
      </c>
    </row>
    <row r="15" spans="1:2" ht="12.75">
      <c r="A15">
        <f>5/32</f>
        <v>0.15625</v>
      </c>
      <c r="B15" t="s">
        <v>38</v>
      </c>
    </row>
    <row r="17" spans="1:2" ht="12.75">
      <c r="A17">
        <v>700000000</v>
      </c>
      <c r="B17" t="s">
        <v>40</v>
      </c>
    </row>
    <row r="18" spans="1:2" ht="12.75">
      <c r="A18">
        <f>A17/0.8</f>
        <v>875000000</v>
      </c>
      <c r="B18" t="s">
        <v>6</v>
      </c>
    </row>
    <row r="19" spans="1:2" ht="12.75">
      <c r="A19">
        <f>A18/100000</f>
        <v>8750</v>
      </c>
      <c r="B19" t="s">
        <v>0</v>
      </c>
    </row>
    <row r="20" spans="1:2" ht="12.75">
      <c r="A20" s="1">
        <f>A19*4000/8760</f>
        <v>3995.433789954338</v>
      </c>
      <c r="B20" t="s">
        <v>41</v>
      </c>
    </row>
    <row r="22" ht="12.75">
      <c r="A22" s="6" t="s">
        <v>28</v>
      </c>
    </row>
    <row r="23" ht="15.75">
      <c r="A23" s="2" t="s">
        <v>31</v>
      </c>
    </row>
    <row r="24" spans="1:7" ht="15.75">
      <c r="A24" s="2" t="s">
        <v>8</v>
      </c>
      <c r="C24" t="s">
        <v>9</v>
      </c>
      <c r="D24">
        <f>2700-2153</f>
        <v>547</v>
      </c>
      <c r="E24" t="s">
        <v>39</v>
      </c>
      <c r="F24">
        <f>D24*2.2</f>
        <v>1203.4</v>
      </c>
      <c r="G24" t="s">
        <v>10</v>
      </c>
    </row>
    <row r="25" spans="1:2" ht="12.75">
      <c r="A25">
        <f>F24/11</f>
        <v>109.4</v>
      </c>
      <c r="B25" t="s">
        <v>12</v>
      </c>
    </row>
    <row r="26" spans="1:2" ht="15.75">
      <c r="A26" s="2">
        <v>881</v>
      </c>
      <c r="B26" t="s">
        <v>42</v>
      </c>
    </row>
    <row r="27" spans="1:2" ht="15.75">
      <c r="A27" s="4">
        <f>A26*A25</f>
        <v>96381.40000000001</v>
      </c>
      <c r="B27" t="s">
        <v>13</v>
      </c>
    </row>
    <row r="28" spans="1:2" ht="15.75">
      <c r="A28" s="4">
        <f>A27/0.8*4000/100000</f>
        <v>4819.07</v>
      </c>
      <c r="B28" t="s">
        <v>14</v>
      </c>
    </row>
    <row r="29" ht="15.75">
      <c r="A29" s="2"/>
    </row>
    <row r="30" ht="12.75">
      <c r="A30" s="6" t="s">
        <v>32</v>
      </c>
    </row>
    <row r="31" ht="15.75">
      <c r="A31" s="2" t="s">
        <v>34</v>
      </c>
    </row>
    <row r="32" spans="1:2" ht="12.75">
      <c r="A32">
        <v>869</v>
      </c>
      <c r="B32" t="s">
        <v>15</v>
      </c>
    </row>
    <row r="33" spans="1:2" ht="12.75">
      <c r="A33">
        <v>111751570</v>
      </c>
      <c r="B33" t="s">
        <v>16</v>
      </c>
    </row>
    <row r="34" spans="1:2" ht="12.75">
      <c r="A34" s="5">
        <f>A33/8760/A32</f>
        <v>14.680124900820235</v>
      </c>
      <c r="B34" t="s">
        <v>17</v>
      </c>
    </row>
    <row r="35" spans="1:2" ht="15.75">
      <c r="A35" s="2">
        <v>881</v>
      </c>
      <c r="B35" t="s">
        <v>11</v>
      </c>
    </row>
    <row r="36" spans="1:2" ht="12.75">
      <c r="A36" s="1">
        <f>A35*A34</f>
        <v>12933.190037622628</v>
      </c>
      <c r="B36" t="s">
        <v>13</v>
      </c>
    </row>
    <row r="37" spans="1:2" ht="15.75">
      <c r="A37" s="4">
        <f>A36/0.8*4000/100000</f>
        <v>646.6595018811314</v>
      </c>
      <c r="B37" t="s">
        <v>14</v>
      </c>
    </row>
    <row r="38" ht="15.75">
      <c r="A38" s="2"/>
    </row>
    <row r="39" ht="12.75">
      <c r="A39" s="6" t="s">
        <v>33</v>
      </c>
    </row>
    <row r="40" ht="15.75">
      <c r="A40" s="2" t="s">
        <v>35</v>
      </c>
    </row>
    <row r="41" ht="12.75">
      <c r="B41" t="s">
        <v>18</v>
      </c>
    </row>
    <row r="42" ht="12.75">
      <c r="B42" t="s">
        <v>19</v>
      </c>
    </row>
    <row r="43" spans="1:2" ht="12.75">
      <c r="A43">
        <v>52.8</v>
      </c>
      <c r="B43" t="s">
        <v>20</v>
      </c>
    </row>
    <row r="44" spans="1:2" ht="15.75">
      <c r="A44" s="2">
        <v>881</v>
      </c>
      <c r="B44" t="s">
        <v>11</v>
      </c>
    </row>
    <row r="45" spans="1:2" ht="12.75">
      <c r="A45" s="1">
        <f>A44*A43</f>
        <v>46516.799999999996</v>
      </c>
      <c r="B45" t="s">
        <v>13</v>
      </c>
    </row>
    <row r="46" spans="1:2" ht="15.75">
      <c r="A46" s="4">
        <f>A45/0.8*4000/100000</f>
        <v>2325.8399999999997</v>
      </c>
      <c r="B46" t="s">
        <v>14</v>
      </c>
    </row>
    <row r="50" ht="15.75">
      <c r="A50" s="2" t="s">
        <v>21</v>
      </c>
    </row>
    <row r="51" ht="15.75">
      <c r="A51" s="2" t="s">
        <v>22</v>
      </c>
    </row>
    <row r="52" ht="12.75">
      <c r="A52" t="s">
        <v>23</v>
      </c>
    </row>
    <row r="53" ht="15.75">
      <c r="A53" s="2" t="s">
        <v>24</v>
      </c>
    </row>
    <row r="54" ht="15.75">
      <c r="A54" s="2"/>
    </row>
    <row r="55" ht="15.75">
      <c r="A55" s="2"/>
    </row>
    <row r="56" ht="15.75">
      <c r="A56" s="2" t="s">
        <v>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Sempra</dc:creator>
  <cp:keywords/>
  <dc:description/>
  <cp:lastModifiedBy>Sempra</cp:lastModifiedBy>
  <dcterms:created xsi:type="dcterms:W3CDTF">2004-11-18T22:29:14Z</dcterms:created>
  <dcterms:modified xsi:type="dcterms:W3CDTF">2004-11-19T22:14:03Z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1377264951</vt:i4>
  </property>
  <property fmtid="{D5CDD505-2E9C-101B-9397-08002B2CF9AE}" pid="4" name="_EmailSubje">
    <vt:lpwstr>Please add the following to the Program Builder </vt:lpwstr>
  </property>
  <property fmtid="{D5CDD505-2E9C-101B-9397-08002B2CF9AE}" pid="5" name="_AuthorEma">
    <vt:lpwstr>CHarmstead@semprautilities.com</vt:lpwstr>
  </property>
  <property fmtid="{D5CDD505-2E9C-101B-9397-08002B2CF9AE}" pid="6" name="_AuthorEmailDisplayNa">
    <vt:lpwstr>Harmstead, Charles (Rocky)</vt:lpwstr>
  </property>
</Properties>
</file>