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81" windowWidth="12120" windowHeight="8190" tabRatio="599" firstSheet="12" activeTab="14"/>
  </bookViews>
  <sheets>
    <sheet name="Fryers Gas" sheetId="1" r:id="rId1"/>
    <sheet name="Griddles Gas" sheetId="2" r:id="rId2"/>
    <sheet name="Steamer Gas" sheetId="3" r:id="rId3"/>
    <sheet name="Convection Gas" sheetId="4" r:id="rId4"/>
    <sheet name="Combi Ovens Gas" sheetId="5" r:id="rId5"/>
    <sheet name="Fryers Electric" sheetId="6" r:id="rId6"/>
    <sheet name="Griddles Electric" sheetId="7" r:id="rId7"/>
    <sheet name="Steamer Electric" sheetId="8" r:id="rId8"/>
    <sheet name="Convection Electric" sheetId="9" r:id="rId9"/>
    <sheet name="Combi Ovens Electric" sheetId="10" r:id="rId10"/>
    <sheet name="Holding Cabinet" sheetId="11" r:id="rId11"/>
    <sheet name="Ice Machine" sheetId="12" r:id="rId12"/>
    <sheet name="Reach-In Refrigerator" sheetId="13" r:id="rId13"/>
    <sheet name="Reach-In Freezer" sheetId="14" r:id="rId14"/>
    <sheet name="Reach-In Glass" sheetId="15" r:id="rId15"/>
  </sheets>
  <definedNames>
    <definedName name="_xlnm.Print_Area" localSheetId="11">'Ice Machine'!$A$1:$D$56</definedName>
    <definedName name="_xlnm.Print_Area" localSheetId="13">'Reach-In Freezer'!$A$1:$E$116</definedName>
    <definedName name="_xlnm.Print_Area" localSheetId="12">'Reach-In Refrigerator'!$A$1:$E$52</definedName>
  </definedNames>
  <calcPr fullCalcOnLoad="1"/>
</workbook>
</file>

<file path=xl/sharedStrings.xml><?xml version="1.0" encoding="utf-8"?>
<sst xmlns="http://schemas.openxmlformats.org/spreadsheetml/2006/main" count="876" uniqueCount="423">
  <si>
    <t>Model</t>
  </si>
  <si>
    <t>Fuel Source</t>
  </si>
  <si>
    <t>Infinity</t>
  </si>
  <si>
    <t>G2840F</t>
  </si>
  <si>
    <t>G2842F</t>
  </si>
  <si>
    <t>G2842BF</t>
  </si>
  <si>
    <t>Frymaster</t>
  </si>
  <si>
    <t>MJH50</t>
  </si>
  <si>
    <t>H17TC</t>
  </si>
  <si>
    <t>Pitco</t>
  </si>
  <si>
    <t>SGH50</t>
  </si>
  <si>
    <t>SEH50</t>
  </si>
  <si>
    <t>Gas</t>
  </si>
  <si>
    <t>Electric</t>
  </si>
  <si>
    <t>PMJ-H50</t>
  </si>
  <si>
    <t>H-14</t>
  </si>
  <si>
    <t>AccuTemp</t>
  </si>
  <si>
    <t>IGT-36</t>
  </si>
  <si>
    <t>ISAE-36</t>
  </si>
  <si>
    <t>JGT2436</t>
  </si>
  <si>
    <t>CG36R</t>
  </si>
  <si>
    <t>IRG36SCE</t>
  </si>
  <si>
    <t>GGA36</t>
  </si>
  <si>
    <t>Imperial</t>
  </si>
  <si>
    <t>Wolf</t>
  </si>
  <si>
    <t>Garland</t>
  </si>
  <si>
    <t>Jade</t>
  </si>
  <si>
    <t>STP-6E</t>
  </si>
  <si>
    <t>ET-3E</t>
  </si>
  <si>
    <t>ET-6E</t>
  </si>
  <si>
    <t>Vulcan</t>
  </si>
  <si>
    <t>PX-5</t>
  </si>
  <si>
    <t>PX-3</t>
  </si>
  <si>
    <t>Groen</t>
  </si>
  <si>
    <t>Market Forge</t>
  </si>
  <si>
    <t>Vulcan-Hart</t>
  </si>
  <si>
    <t>VRC-6E</t>
  </si>
  <si>
    <t>STP-6G</t>
  </si>
  <si>
    <t>Montague</t>
  </si>
  <si>
    <t>HX63A</t>
  </si>
  <si>
    <t>SG4D</t>
  </si>
  <si>
    <t>VC4GD</t>
  </si>
  <si>
    <t>Blodgett</t>
  </si>
  <si>
    <t>DFG100</t>
  </si>
  <si>
    <t>Stellar</t>
  </si>
  <si>
    <t>240D12</t>
  </si>
  <si>
    <t>208D12</t>
  </si>
  <si>
    <t>240D8</t>
  </si>
  <si>
    <t>208D8</t>
  </si>
  <si>
    <t>240D6</t>
  </si>
  <si>
    <t>208D6</t>
  </si>
  <si>
    <t>Sirius 6</t>
  </si>
  <si>
    <t xml:space="preserve">Southbend </t>
  </si>
  <si>
    <t xml:space="preserve">Star </t>
  </si>
  <si>
    <t xml:space="preserve">Groen </t>
  </si>
  <si>
    <t xml:space="preserve">Imperial </t>
  </si>
  <si>
    <t xml:space="preserve">Bakers Pride </t>
  </si>
  <si>
    <t xml:space="preserve">Vulcan </t>
  </si>
  <si>
    <t xml:space="preserve">Rational/ Henny Penny </t>
  </si>
  <si>
    <t xml:space="preserve">Gas </t>
  </si>
  <si>
    <t>636MD</t>
  </si>
  <si>
    <t>IMGA3628</t>
  </si>
  <si>
    <t xml:space="preserve">IFSSP50 </t>
  </si>
  <si>
    <t>SSB-3G</t>
  </si>
  <si>
    <t>Blodgett-boilerless</t>
  </si>
  <si>
    <t>VCG10H</t>
  </si>
  <si>
    <t xml:space="preserve">Garland Moisture Plus </t>
  </si>
  <si>
    <t>SCC62</t>
  </si>
  <si>
    <t xml:space="preserve">Electric </t>
  </si>
  <si>
    <t>MP-GS10 D</t>
  </si>
  <si>
    <t>MP-ES10 D</t>
  </si>
  <si>
    <t>Cost ($)*</t>
  </si>
  <si>
    <t>GF14- SD</t>
  </si>
  <si>
    <t xml:space="preserve">Pitco </t>
  </si>
  <si>
    <t>SE14-SSTC</t>
  </si>
  <si>
    <t xml:space="preserve">Alto Shaam </t>
  </si>
  <si>
    <t xml:space="preserve">Southbend Combi </t>
  </si>
  <si>
    <t>CG-90-1</t>
  </si>
  <si>
    <t xml:space="preserve">*Costs taken from publisher manufacturers lists price </t>
  </si>
  <si>
    <t>Cost($)*</t>
  </si>
  <si>
    <t xml:space="preserve">Cleveland </t>
  </si>
  <si>
    <t>21CET82083MCS</t>
  </si>
  <si>
    <t>R2</t>
  </si>
  <si>
    <t>SX5G</t>
  </si>
  <si>
    <t xml:space="preserve">Anets </t>
  </si>
  <si>
    <t>ANE-14EL14AA</t>
  </si>
  <si>
    <t xml:space="preserve">ICV </t>
  </si>
  <si>
    <t>BCO-1</t>
  </si>
  <si>
    <t>Make Energy Efficient</t>
  </si>
  <si>
    <t>Make Energy Baseline</t>
  </si>
  <si>
    <t>List Price Average Incremental Cost Difference</t>
  </si>
  <si>
    <t xml:space="preserve">*Costs taken from published manufacturers lists price </t>
  </si>
  <si>
    <t>Make Baseline</t>
  </si>
  <si>
    <t>605ML/STD</t>
  </si>
  <si>
    <t>TSD-47G</t>
  </si>
  <si>
    <t>TSD-33G</t>
  </si>
  <si>
    <t> T-19</t>
  </si>
  <si>
    <t> T-23</t>
  </si>
  <si>
    <t> T-23-2</t>
  </si>
  <si>
    <t> T-35</t>
  </si>
  <si>
    <t> T-49</t>
  </si>
  <si>
    <t> T-72</t>
  </si>
  <si>
    <t> TBB-2</t>
  </si>
  <si>
    <t> TBB-2-S</t>
  </si>
  <si>
    <t> TS-23</t>
  </si>
  <si>
    <t> TS-23-2</t>
  </si>
  <si>
    <t> TS-49</t>
  </si>
  <si>
    <t> TS-72</t>
  </si>
  <si>
    <t>TS-49G</t>
  </si>
  <si>
    <t>TS-23G</t>
  </si>
  <si>
    <t>T-19G</t>
  </si>
  <si>
    <t> EF48-1AHS</t>
  </si>
  <si>
    <t> EF48-1AS</t>
  </si>
  <si>
    <t> EF74-5AHS</t>
  </si>
  <si>
    <t> EF74-5AS</t>
  </si>
  <si>
    <t> KF24-1AS</t>
  </si>
  <si>
    <t> KF48-1AS</t>
  </si>
  <si>
    <t> KF74-5AS</t>
  </si>
  <si>
    <t> PF1-1AS-XDX</t>
  </si>
  <si>
    <t> PF2-1AS-XDX</t>
  </si>
  <si>
    <t> PF3-5AHS-XDX</t>
  </si>
  <si>
    <t> PF3-5AS-XDX</t>
  </si>
  <si>
    <t> 1F</t>
  </si>
  <si>
    <t> 1FE</t>
  </si>
  <si>
    <t> 2F</t>
  </si>
  <si>
    <t> 2F-PT</t>
  </si>
  <si>
    <t> 2FE</t>
  </si>
  <si>
    <t> 2FE-PT</t>
  </si>
  <si>
    <t> 2FSE</t>
  </si>
  <si>
    <t> 3F</t>
  </si>
  <si>
    <t> 3F-PT</t>
  </si>
  <si>
    <t> 3FE</t>
  </si>
  <si>
    <t> 3FE-PT</t>
  </si>
  <si>
    <t> 3FS</t>
  </si>
  <si>
    <t> DL1F</t>
  </si>
  <si>
    <t> DL1FE</t>
  </si>
  <si>
    <t> DL1FSE</t>
  </si>
  <si>
    <t> DL1FX</t>
  </si>
  <si>
    <t> DL1FX-PT</t>
  </si>
  <si>
    <t> DL2F</t>
  </si>
  <si>
    <t> DL2FE</t>
  </si>
  <si>
    <t> DL2FSE</t>
  </si>
  <si>
    <t> DL3F</t>
  </si>
  <si>
    <t> DL3F-PT</t>
  </si>
  <si>
    <t> DL3FE</t>
  </si>
  <si>
    <t> DL3FE-PT</t>
  </si>
  <si>
    <t>Continental Refrigeration</t>
  </si>
  <si>
    <t>SECTIONS</t>
  </si>
  <si>
    <t>Hoshizaki America, Inc.</t>
  </si>
  <si>
    <t> FH1-AAC</t>
  </si>
  <si>
    <t> FH1-SSB</t>
  </si>
  <si>
    <t> FH2-AAC</t>
  </si>
  <si>
    <t> FH2-AAC-HD</t>
  </si>
  <si>
    <t> FH2-SSB</t>
  </si>
  <si>
    <t> FH2-SSB-HD</t>
  </si>
  <si>
    <t> HUF68A</t>
  </si>
  <si>
    <t> HWF68A</t>
  </si>
  <si>
    <t> NF803SSS/8</t>
  </si>
  <si>
    <t> NF806SSS/8</t>
  </si>
  <si>
    <t>Nor-Lake Incorporated</t>
  </si>
  <si>
    <t>Traulsen &amp; Co., Inc.</t>
  </si>
  <si>
    <t> ALT232WUT-FHS</t>
  </si>
  <si>
    <t> ALT232WUT-HHS</t>
  </si>
  <si>
    <t> RLT232WUT-FHS</t>
  </si>
  <si>
    <t> RLT232WUT-HHS</t>
  </si>
  <si>
    <t> G12000</t>
  </si>
  <si>
    <t> G12001</t>
  </si>
  <si>
    <t> G12010</t>
  </si>
  <si>
    <t> G12011</t>
  </si>
  <si>
    <t> G22000</t>
  </si>
  <si>
    <t> G22001</t>
  </si>
  <si>
    <t> G22002</t>
  </si>
  <si>
    <t> G22003</t>
  </si>
  <si>
    <t> G31010</t>
  </si>
  <si>
    <t> G31011</t>
  </si>
  <si>
    <t> G31012</t>
  </si>
  <si>
    <t> G31013</t>
  </si>
  <si>
    <t> G31300</t>
  </si>
  <si>
    <t> G31301</t>
  </si>
  <si>
    <t> G31302</t>
  </si>
  <si>
    <t> G31303</t>
  </si>
  <si>
    <t> G31310</t>
  </si>
  <si>
    <t> G31311</t>
  </si>
  <si>
    <t> TSF-49SD</t>
  </si>
  <si>
    <t> TSF-72SD</t>
  </si>
  <si>
    <t> MSF-49NM</t>
  </si>
  <si>
    <t>Turbo Air Inc.</t>
  </si>
  <si>
    <t> FA-2D-S7</t>
  </si>
  <si>
    <t> FA-2D-S7-HD</t>
  </si>
  <si>
    <t> FA-3D-S7-HD</t>
  </si>
  <si>
    <t> FS-2D-S7</t>
  </si>
  <si>
    <t> FS-2D-S7-HD</t>
  </si>
  <si>
    <t> FS-3D-S7-EW</t>
  </si>
  <si>
    <t> FS-3D-S7-EW-HD</t>
  </si>
  <si>
    <t> FS-3D-S7-HD</t>
  </si>
  <si>
    <t>Victory Refrigeration</t>
  </si>
  <si>
    <t> VF-1</t>
  </si>
  <si>
    <t> VF-1-HD</t>
  </si>
  <si>
    <t> VF-2</t>
  </si>
  <si>
    <t> VF-2-HD</t>
  </si>
  <si>
    <t> VF-3</t>
  </si>
  <si>
    <t> VF-3-HD</t>
  </si>
  <si>
    <t> FSA-2D-S7</t>
  </si>
  <si>
    <t> FSA-2D-S7-HD</t>
  </si>
  <si>
    <t> FSA-3D-S7-EW</t>
  </si>
  <si>
    <t> FSA-3D-S7-HD</t>
  </si>
  <si>
    <t> FSA-3D-SA7-EW-HD</t>
  </si>
  <si>
    <r>
      <t>FT</t>
    </r>
    <r>
      <rPr>
        <b/>
        <vertAlign val="superscript"/>
        <sz val="10"/>
        <rFont val="Arial"/>
        <family val="2"/>
      </rPr>
      <t>3</t>
    </r>
  </si>
  <si>
    <t>Cres Cor</t>
  </si>
  <si>
    <t>H137S96BC</t>
  </si>
  <si>
    <t>CCB-120A</t>
  </si>
  <si>
    <t>H137WSUA12C</t>
  </si>
  <si>
    <t>EB-150</t>
  </si>
  <si>
    <t>CCB-150</t>
  </si>
  <si>
    <t>MTU-12</t>
  </si>
  <si>
    <t>H339SS12188C</t>
  </si>
  <si>
    <t>BR96</t>
  </si>
  <si>
    <t>Carter-Hoffmann</t>
  </si>
  <si>
    <t>H161FUA11CM</t>
  </si>
  <si>
    <t>FSHC-7</t>
  </si>
  <si>
    <t>Hatco  Corporation</t>
  </si>
  <si>
    <t>FSHC-6W1</t>
  </si>
  <si>
    <t>HHC-900</t>
  </si>
  <si>
    <t>Henny Penny</t>
  </si>
  <si>
    <t>C190</t>
  </si>
  <si>
    <t>InterMetro Industries</t>
  </si>
  <si>
    <t>H137WSUA5C</t>
  </si>
  <si>
    <t>MBQ-72</t>
  </si>
  <si>
    <t>Make Baseline ENERGY STAR®</t>
  </si>
  <si>
    <t>FEW</t>
  </si>
  <si>
    <t>Electrolux Home Products</t>
  </si>
  <si>
    <t>Continental Refrigerator</t>
  </si>
  <si>
    <t> 2R</t>
  </si>
  <si>
    <t> 2RE</t>
  </si>
  <si>
    <t>McCall Refrigeration</t>
  </si>
  <si>
    <t> SXI-2C</t>
  </si>
  <si>
    <t> MSR-49NM</t>
  </si>
  <si>
    <t> 3R</t>
  </si>
  <si>
    <t> 3RE</t>
  </si>
  <si>
    <t> DL3RE</t>
  </si>
  <si>
    <t> TSR-72SD</t>
  </si>
  <si>
    <t> RA-3D-S7</t>
  </si>
  <si>
    <t> RA-3D-S7-HD</t>
  </si>
  <si>
    <t> RS-3D-S7</t>
  </si>
  <si>
    <t> RS-3D-S7-HD</t>
  </si>
  <si>
    <t> RSA-3D-S7</t>
  </si>
  <si>
    <t> RSA-3D-S7-HD</t>
  </si>
  <si>
    <t> VR-3</t>
  </si>
  <si>
    <t> VSR-3</t>
  </si>
  <si>
    <t>1-Section</t>
  </si>
  <si>
    <t>2-Section</t>
  </si>
  <si>
    <t>3-Section</t>
  </si>
  <si>
    <t>Tier II to Baseline 2-Section</t>
  </si>
  <si>
    <t>Tier I to Baseline 1-Section</t>
  </si>
  <si>
    <t>Tier I to Baseline 2-Section</t>
  </si>
  <si>
    <t>Tier I to Baseline 3-Section</t>
  </si>
  <si>
    <t>Star</t>
  </si>
  <si>
    <t>STR536TGD</t>
  </si>
  <si>
    <t>WELG23</t>
  </si>
  <si>
    <t>Wells</t>
  </si>
  <si>
    <t>Keating</t>
  </si>
  <si>
    <t>KEA-3030MEG</t>
  </si>
  <si>
    <t>EGF2083A36-00</t>
  </si>
  <si>
    <t>APW Wyott</t>
  </si>
  <si>
    <t>EG-36H</t>
  </si>
  <si>
    <t>Duke</t>
  </si>
  <si>
    <t>VC4ED</t>
  </si>
  <si>
    <t>E-101E</t>
  </si>
  <si>
    <t>Wolf Range</t>
  </si>
  <si>
    <t>WOLWKED1</t>
  </si>
  <si>
    <t>BAKBCOE1</t>
  </si>
  <si>
    <t>Baker's Pride</t>
  </si>
  <si>
    <t>Ice Harvest Rate (lb/24h)*</t>
  </si>
  <si>
    <t>Manitowoc</t>
  </si>
  <si>
    <t>ICE-O-Matic</t>
  </si>
  <si>
    <t>SY0604A</t>
  </si>
  <si>
    <t>SD1002A</t>
  </si>
  <si>
    <t>SY1404A</t>
  </si>
  <si>
    <t>Hoshizaki</t>
  </si>
  <si>
    <t>AM150</t>
  </si>
  <si>
    <t>KM1300SAH</t>
  </si>
  <si>
    <t>KM630MAH</t>
  </si>
  <si>
    <t>ICE-0806FA</t>
  </si>
  <si>
    <t>ICE-500HA</t>
  </si>
  <si>
    <t>ICE-606HA</t>
  </si>
  <si>
    <t>ICE-150HA</t>
  </si>
  <si>
    <t>ICE-1006HA</t>
  </si>
  <si>
    <t>ICE-1406HA</t>
  </si>
  <si>
    <t>201-300 lb ice machine</t>
  </si>
  <si>
    <t>301-400 lb ice machine</t>
  </si>
  <si>
    <t>501-1000 lb ice machine</t>
  </si>
  <si>
    <t>1001-1500 lb ice machine</t>
  </si>
  <si>
    <t>&gt;1500 lb ice machine</t>
  </si>
  <si>
    <t>KM1300MAH</t>
  </si>
  <si>
    <t>Scotsman</t>
  </si>
  <si>
    <t>CME306AS-1C</t>
  </si>
  <si>
    <t>CME456AS-1C</t>
  </si>
  <si>
    <t>CME506AS-1F</t>
  </si>
  <si>
    <t>CME806AS-32F</t>
  </si>
  <si>
    <t>SD0502A</t>
  </si>
  <si>
    <t>SD322A</t>
  </si>
  <si>
    <t>*Costs taken from published manufacturers literature</t>
  </si>
  <si>
    <t>ICE-220HA</t>
  </si>
  <si>
    <t>1-Section &lt;19**</t>
  </si>
  <si>
    <r>
      <t>* List Price was not available for Tier II Energy Efficient product. A ratio of base case to IMC for 1-Section 20 ft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was applied to Base case cost of this configuration as an IMC estimate</t>
    </r>
  </si>
  <si>
    <t>B-142G</t>
  </si>
  <si>
    <t>B-14G</t>
  </si>
  <si>
    <t>Sections</t>
  </si>
  <si>
    <t>Beverage Air</t>
  </si>
  <si>
    <t>UC85-1**</t>
  </si>
  <si>
    <t>Turbo Air</t>
  </si>
  <si>
    <t>TGM-5R</t>
  </si>
  <si>
    <t>Traulsen-(Hobart)</t>
  </si>
  <si>
    <t>UHT48 (CU48)</t>
  </si>
  <si>
    <t>UHT60 (CU60)</t>
  </si>
  <si>
    <t>RA-2D-S7-GD</t>
  </si>
  <si>
    <t>RA-1D-S7-GD</t>
  </si>
  <si>
    <t>VM-1</t>
  </si>
  <si>
    <t>CR5-1W-G</t>
  </si>
  <si>
    <t>MT72-***-55******</t>
  </si>
  <si>
    <t>DMC*4**</t>
  </si>
  <si>
    <t>Hussmann Corp</t>
  </si>
  <si>
    <t>BCH10</t>
  </si>
  <si>
    <t>Randell Manufacturing</t>
  </si>
  <si>
    <t>GDM-12FC</t>
  </si>
  <si>
    <t>GDM-10PT</t>
  </si>
  <si>
    <t>GDM-23RF</t>
  </si>
  <si>
    <t>GDM-26</t>
  </si>
  <si>
    <t>TS23G</t>
  </si>
  <si>
    <t>MSR-23G-1</t>
  </si>
  <si>
    <r>
      <t>** List Price was not available for Energy Efficient Product in the 101-200lb and 401-500lb range. A ratio of base case to IMC for the next largest range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was applied to Base case cost of this configuration as an IMC estimate</t>
    </r>
  </si>
  <si>
    <t>100-200 lb ice machine**</t>
  </si>
  <si>
    <t>401-500 lb ice machine**</t>
  </si>
  <si>
    <t>Cornelius</t>
  </si>
  <si>
    <t>XAC1444-3PH</t>
  </si>
  <si>
    <t>CME1656AS-32F</t>
  </si>
  <si>
    <t>CT96</t>
  </si>
  <si>
    <t>TGM-11RV</t>
  </si>
  <si>
    <t>MT12-1-B</t>
  </si>
  <si>
    <t>TGM-14R</t>
  </si>
  <si>
    <t xml:space="preserve">True </t>
  </si>
  <si>
    <t>Hussman</t>
  </si>
  <si>
    <t>ARV-1050</t>
  </si>
  <si>
    <t>COR67VMST</t>
  </si>
  <si>
    <t>Tier II to Baseline 1-Section**</t>
  </si>
  <si>
    <t>Tier II to Baseline 3-Section**</t>
  </si>
  <si>
    <t>Make Energy Efficient CEE Tier II</t>
  </si>
  <si>
    <t>Make Energy Efficient CEE Tier I</t>
  </si>
  <si>
    <t>Average Cost of Base Model Griddle - Electric</t>
  </si>
  <si>
    <t>Average Cost of Energy Efficient Griddle - Electric</t>
  </si>
  <si>
    <t>Average Cost of Energy Efficient Fryer -Gas</t>
  </si>
  <si>
    <t xml:space="preserve">Average Cost of Base Model Fryer - Gas </t>
  </si>
  <si>
    <t>Average Cost of Energy Efficient Griddle - Gas</t>
  </si>
  <si>
    <t>Average Cost of Base Model Griddle - Gas</t>
  </si>
  <si>
    <t>Average Cost of Energy Efficient Steamer -Gas</t>
  </si>
  <si>
    <t xml:space="preserve">Average Cost of Base Model Steamer - Gas </t>
  </si>
  <si>
    <t xml:space="preserve">Average Cost of Energy Efficient Convection Oven </t>
  </si>
  <si>
    <t xml:space="preserve">Average Cost of Base Model Convection Oven </t>
  </si>
  <si>
    <t xml:space="preserve">Average Cost of Energy Efficient Combination Oven </t>
  </si>
  <si>
    <t xml:space="preserve">Average Cost of Base Model Combination Oven </t>
  </si>
  <si>
    <t xml:space="preserve">Average Cost of Energy Efficient Fryer - Electric </t>
  </si>
  <si>
    <t xml:space="preserve">Average Cost of Base Model Fryer - Electric </t>
  </si>
  <si>
    <t xml:space="preserve">Average Cost of Energy Efficient Steamer - Electric </t>
  </si>
  <si>
    <t xml:space="preserve">Average Cost of Base Model Steamer - Electric </t>
  </si>
  <si>
    <t>Average Cost of Energy Efficient Hot Food Holding Cabinet</t>
  </si>
  <si>
    <t>Average Cost of Base Model Hot Food Holding Cabinet</t>
  </si>
  <si>
    <r>
      <t>Make Energy Efficient                      (</t>
    </r>
    <r>
      <rPr>
        <b/>
        <sz val="11"/>
        <rFont val="Arial"/>
        <family val="0"/>
      </rPr>
      <t>&lt;</t>
    </r>
    <r>
      <rPr>
        <b/>
        <sz val="11"/>
        <rFont val="Arial"/>
        <family val="2"/>
      </rPr>
      <t xml:space="preserve"> 20 Watts/ft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</si>
  <si>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Make Baseline ENERGY STAR® (&lt; 40 Watts/ft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</si>
  <si>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Average Cost of 100-200 lb Base Model Ice Machine</t>
  </si>
  <si>
    <t>Average Cost of 201-300 lb Base Model Ice Machine</t>
  </si>
  <si>
    <t>Average Cost of 301-400 lb Base Model Ice Machine</t>
  </si>
  <si>
    <t>Average Cost of 401-500 lb Base Model Ice Machine</t>
  </si>
  <si>
    <t>Average Cost of 501-1000 lb Base Model Ice Machine</t>
  </si>
  <si>
    <t>Average Cost of 1001-1500 lb Base Model Ice Machine</t>
  </si>
  <si>
    <t>Average Cost of &gt;1500 lb Base Model Ice Machine</t>
  </si>
  <si>
    <t>Average Cost of 100-200 lb Energy Efficient Ice Machine</t>
  </si>
  <si>
    <t>Average Cost of 201-300 lb Energy Efficient Ice Machine</t>
  </si>
  <si>
    <t>Average Cost of 301-400 lb Energy Efficient Ice Machine</t>
  </si>
  <si>
    <t>Average Cost of 401-500 lb Energy Efficient Ice Machine</t>
  </si>
  <si>
    <t>Average Cost of 501-1000 lb Energy Efficient Ice Machine</t>
  </si>
  <si>
    <t>Average Cost of 1001-1500 lb Energy Efficient Ice Machine</t>
  </si>
  <si>
    <t>Average Cost of &gt;1500 lb Energy Efficient Ice Machine</t>
  </si>
  <si>
    <t>Average Cost of CEE Tier II 1-Section &lt;19</t>
  </si>
  <si>
    <t>Average Cost of CEE Tier II 1-Section</t>
  </si>
  <si>
    <t>Average Cost of CEE Tier II 2-Section</t>
  </si>
  <si>
    <t>Average Cost of CEE Tier II 3-Section</t>
  </si>
  <si>
    <t>Average Cost of Baseline Energy Star 1-Section &lt;19</t>
  </si>
  <si>
    <t>Average Cost of Baseline Energy Star 1-Section</t>
  </si>
  <si>
    <t>Average Cost of Baseline Energy Star 2-Section</t>
  </si>
  <si>
    <t>Average Cost of Baseline Energy Star 3-Section</t>
  </si>
  <si>
    <r>
      <t xml:space="preserve">Average Cost of Baseline Energy Star Freezer 1-Section </t>
    </r>
    <r>
      <rPr>
        <b/>
        <sz val="10"/>
        <rFont val="Arial"/>
        <family val="0"/>
      </rPr>
      <t>&lt;</t>
    </r>
    <r>
      <rPr>
        <b/>
        <sz val="10"/>
        <rFont val="Arial"/>
        <family val="2"/>
      </rPr>
      <t>19</t>
    </r>
  </si>
  <si>
    <t>Average Cost of Baseline Energy Star Freezer 1-Section</t>
  </si>
  <si>
    <t>Average Cost of Baseline Energy Star Freezer 2-Section</t>
  </si>
  <si>
    <t>Average Cost of Baseline Energy Star Freezer 3-Section</t>
  </si>
  <si>
    <r>
      <t>Average Cost of CEE Tier II Freezer 1-Section &lt;19 Ft</t>
    </r>
    <r>
      <rPr>
        <b/>
        <vertAlign val="superscript"/>
        <sz val="10"/>
        <rFont val="Arial"/>
        <family val="2"/>
      </rPr>
      <t>3</t>
    </r>
  </si>
  <si>
    <t>Average Cost of CEE Tier II Freezer 1-Section</t>
  </si>
  <si>
    <t>Average Cost of CEE Tier II Freezer 2-Section</t>
  </si>
  <si>
    <t>Average Cost of CEE Tier II Freezer 3-Section</t>
  </si>
  <si>
    <t>Average Cost of Baseline Glass Door Refigerator 1-Section</t>
  </si>
  <si>
    <t>Average Cost of Baseline Glass Door Refigerator 2-Section</t>
  </si>
  <si>
    <t>Average Cost of Baseline Glass Door Refigerator 3-Section</t>
  </si>
  <si>
    <t>Average Cost of CEE Tier I Glass Door Refigerator 1-Section</t>
  </si>
  <si>
    <t>Average Cost of CEE Tier I Glass Door Refigerator 2-Section</t>
  </si>
  <si>
    <t>Average Cost of CEE Tier I Glass Door Refigerator 3-Section</t>
  </si>
  <si>
    <t>Average Cost of CEE Tier II Glass Door Refigerator 1-Section</t>
  </si>
  <si>
    <t>Average Cost of CEE Tier II Glass Door Refigerator 2-Section</t>
  </si>
  <si>
    <t>Average Cost of CEE Tier II Glass Door Refigerator 3-Section</t>
  </si>
  <si>
    <r>
      <t>Average Cost of Baseline Glass Door Refigerator 1-Section &lt;19 ft</t>
    </r>
    <r>
      <rPr>
        <b/>
        <vertAlign val="superscript"/>
        <sz val="9"/>
        <rFont val="Arial"/>
        <family val="2"/>
      </rPr>
      <t>3</t>
    </r>
  </si>
  <si>
    <r>
      <t>** List Price was not available for Tier II Energy Efficient product. A ratio of base case to IMC for 1-Section 20 ft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was applied to Base case cost of this configuration as an IMC estimate</t>
    </r>
  </si>
  <si>
    <r>
      <t>Average Cost of CEE Tier I Glass Door Refigerator 1-Section &lt;19 ft</t>
    </r>
    <r>
      <rPr>
        <b/>
        <vertAlign val="superscript"/>
        <sz val="9"/>
        <rFont val="Arial"/>
        <family val="0"/>
      </rPr>
      <t>3</t>
    </r>
  </si>
  <si>
    <r>
      <t>Average Cost of CEE Tier II Glass Door Refigerator 1-Section &lt;19 ft</t>
    </r>
    <r>
      <rPr>
        <b/>
        <vertAlign val="superscript"/>
        <sz val="9"/>
        <rFont val="Arial"/>
        <family val="0"/>
      </rPr>
      <t>3</t>
    </r>
  </si>
  <si>
    <t>ER48-1A*G</t>
  </si>
  <si>
    <t>Ultrafryer Systems</t>
  </si>
  <si>
    <t>PAR3-14</t>
  </si>
  <si>
    <t xml:space="preserve">Imperial Fryer/Filter </t>
  </si>
  <si>
    <t>TeknoGard</t>
  </si>
  <si>
    <t>TST-11R-MICRO</t>
  </si>
  <si>
    <t>List Price Estimate</t>
  </si>
  <si>
    <r>
      <t>** List Price was not available for Tier II Energy Efficient product. A ratio of base case to IMC for 2 &amp; 3 Section Freezers. This factor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was applied to base case cost as an IMC estimate</t>
    </r>
  </si>
  <si>
    <t>Tier II to Baseline 1-Section &lt;19 ft3</t>
  </si>
  <si>
    <t>Tier I to Baseline 1-Section &lt;19 ft3</t>
  </si>
  <si>
    <t>SD1892N</t>
  </si>
  <si>
    <r>
      <t xml:space="preserve">1-Section </t>
    </r>
    <r>
      <rPr>
        <b/>
        <sz val="10"/>
        <rFont val="Arial"/>
        <family val="0"/>
      </rPr>
      <t>&lt;</t>
    </r>
    <r>
      <rPr>
        <b/>
        <sz val="10"/>
        <rFont val="Arial"/>
        <family val="2"/>
      </rPr>
      <t>19**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</si>
</sst>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"/>
    <numFmt numFmtId="171" formatCode="&quot;$&quot;#,##0.00"/>
    <numFmt numFmtId="172" formatCode="[$€-2]\ #,##0.00_);[Red]\([$€-2]\ #,##0.00\)"/>
  </numFmts>
  <fonts count="16">
    <font>
      <sz val="10"/>
      <name val="Arial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170" fontId="0" fillId="2" borderId="1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170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70" fontId="5" fillId="2" borderId="4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170" fontId="0" fillId="2" borderId="0" xfId="0" applyNumberFormat="1" applyFont="1" applyFill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7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170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17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70" fontId="0" fillId="2" borderId="1" xfId="0" applyNumberFormat="1" applyFill="1" applyBorder="1" applyAlignment="1">
      <alignment/>
    </xf>
    <xf numFmtId="170" fontId="5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170" fontId="0" fillId="2" borderId="0" xfId="0" applyNumberFormat="1" applyFill="1" applyAlignment="1">
      <alignment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70" fontId="1" fillId="3" borderId="1" xfId="0" applyNumberFormat="1" applyFont="1" applyFill="1" applyBorder="1" applyAlignment="1" applyProtection="1">
      <alignment horizontal="center" vertical="center"/>
      <protection locked="0"/>
    </xf>
    <xf numFmtId="170" fontId="0" fillId="2" borderId="1" xfId="0" applyNumberFormat="1" applyFill="1" applyBorder="1" applyAlignment="1" applyProtection="1">
      <alignment vertical="center"/>
      <protection locked="0"/>
    </xf>
    <xf numFmtId="170" fontId="0" fillId="2" borderId="0" xfId="0" applyNumberFormat="1" applyFill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170" fontId="0" fillId="2" borderId="3" xfId="0" applyNumberForma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170" fontId="0" fillId="2" borderId="5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170" fontId="0" fillId="2" borderId="7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70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70" fontId="5" fillId="2" borderId="1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170" fontId="5" fillId="2" borderId="3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170" fontId="0" fillId="2" borderId="5" xfId="0" applyNumberForma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170" fontId="0" fillId="2" borderId="0" xfId="0" applyNumberFormat="1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70" fontId="1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  <protection locked="0"/>
    </xf>
    <xf numFmtId="2" fontId="5" fillId="2" borderId="5" xfId="0" applyNumberFormat="1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7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70" fontId="0" fillId="2" borderId="1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2" fontId="5" fillId="2" borderId="0" xfId="0" applyNumberFormat="1" applyFont="1" applyFill="1" applyBorder="1" applyAlignment="1" applyProtection="1">
      <alignment horizontal="center" vertical="center"/>
      <protection locked="0"/>
    </xf>
    <xf numFmtId="170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170" fontId="5" fillId="2" borderId="11" xfId="0" applyNumberFormat="1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170" fontId="0" fillId="2" borderId="1" xfId="0" applyNumberFormat="1" applyFont="1" applyFill="1" applyBorder="1" applyAlignment="1" applyProtection="1">
      <alignment horizontal="right" vertical="center"/>
      <protection locked="0"/>
    </xf>
    <xf numFmtId="170" fontId="0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170" fontId="0" fillId="2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2" fontId="5" fillId="2" borderId="3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5" fillId="3" borderId="1" xfId="0" applyNumberFormat="1" applyFont="1" applyFill="1" applyBorder="1" applyAlignment="1" applyProtection="1">
      <alignment horizontal="center" vertical="center"/>
      <protection locked="0"/>
    </xf>
    <xf numFmtId="2" fontId="8" fillId="2" borderId="9" xfId="0" applyNumberFormat="1" applyFont="1" applyFill="1" applyBorder="1" applyAlignment="1" applyProtection="1">
      <alignment horizontal="center" vertical="center"/>
      <protection locked="0"/>
    </xf>
    <xf numFmtId="170" fontId="11" fillId="2" borderId="1" xfId="0" applyNumberFormat="1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2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2" fontId="8" fillId="2" borderId="15" xfId="0" applyNumberFormat="1" applyFont="1" applyFill="1" applyBorder="1" applyAlignment="1" applyProtection="1">
      <alignment horizontal="center" vertical="center"/>
      <protection locked="0"/>
    </xf>
    <xf numFmtId="2" fontId="5" fillId="2" borderId="15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ont="1" applyFill="1" applyBorder="1" applyAlignment="1" applyProtection="1">
      <alignment horizontal="center" vertical="center"/>
      <protection locked="0"/>
    </xf>
    <xf numFmtId="2" fontId="8" fillId="2" borderId="16" xfId="0" applyNumberFormat="1" applyFont="1" applyFill="1" applyBorder="1" applyAlignment="1" applyProtection="1">
      <alignment horizontal="center" vertical="center"/>
      <protection locked="0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2" borderId="8" xfId="0" applyFont="1" applyFill="1" applyBorder="1" applyAlignment="1" applyProtection="1">
      <alignment horizontal="center" vertical="center"/>
      <protection locked="0"/>
    </xf>
    <xf numFmtId="170" fontId="1" fillId="3" borderId="1" xfId="0" applyNumberFormat="1" applyFont="1" applyFill="1" applyBorder="1" applyAlignment="1" applyProtection="1">
      <alignment horizontal="right" vertical="center"/>
      <protection locked="0"/>
    </xf>
    <xf numFmtId="170" fontId="0" fillId="2" borderId="1" xfId="0" applyNumberFormat="1" applyFill="1" applyBorder="1" applyAlignment="1" applyProtection="1">
      <alignment horizontal="right" vertical="center"/>
      <protection locked="0"/>
    </xf>
    <xf numFmtId="170" fontId="5" fillId="2" borderId="1" xfId="0" applyNumberFormat="1" applyFont="1" applyFill="1" applyBorder="1" applyAlignment="1" applyProtection="1">
      <alignment horizontal="right" vertical="center"/>
      <protection locked="0"/>
    </xf>
    <xf numFmtId="170" fontId="5" fillId="2" borderId="3" xfId="0" applyNumberFormat="1" applyFont="1" applyFill="1" applyBorder="1" applyAlignment="1" applyProtection="1">
      <alignment horizontal="right" vertical="center"/>
      <protection locked="0"/>
    </xf>
    <xf numFmtId="170" fontId="5" fillId="2" borderId="5" xfId="0" applyNumberFormat="1" applyFont="1" applyFill="1" applyBorder="1" applyAlignment="1" applyProtection="1">
      <alignment horizontal="right" vertical="center"/>
      <protection locked="0"/>
    </xf>
    <xf numFmtId="170" fontId="0" fillId="2" borderId="0" xfId="0" applyNumberFormat="1" applyFill="1" applyAlignment="1" applyProtection="1">
      <alignment horizontal="right" vertical="center"/>
      <protection locked="0"/>
    </xf>
    <xf numFmtId="170" fontId="0" fillId="2" borderId="7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horizontal="right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170" fontId="5" fillId="2" borderId="11" xfId="0" applyNumberFormat="1" applyFont="1" applyFill="1" applyBorder="1" applyAlignment="1">
      <alignment vertical="center"/>
    </xf>
    <xf numFmtId="171" fontId="0" fillId="2" borderId="0" xfId="0" applyNumberFormat="1" applyFill="1" applyAlignment="1">
      <alignment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2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2" fontId="0" fillId="2" borderId="10" xfId="0" applyNumberFormat="1" applyFont="1" applyFill="1" applyBorder="1" applyAlignment="1" applyProtection="1">
      <alignment horizontal="center" vertical="center"/>
      <protection locked="0"/>
    </xf>
    <xf numFmtId="2" fontId="0" fillId="2" borderId="0" xfId="0" applyNumberFormat="1" applyFont="1" applyFill="1" applyAlignment="1" applyProtection="1">
      <alignment horizontal="center" vertical="center"/>
      <protection locked="0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170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170" fontId="6" fillId="2" borderId="1" xfId="0" applyNumberFormat="1" applyFont="1" applyFill="1" applyBorder="1" applyAlignment="1" applyProtection="1">
      <alignment horizontal="right" vertical="center"/>
      <protection locked="0"/>
    </xf>
    <xf numFmtId="49" fontId="6" fillId="2" borderId="1" xfId="0" applyNumberFormat="1" applyFont="1" applyFill="1" applyBorder="1" applyAlignment="1">
      <alignment horizontal="left" vertical="center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2" fontId="6" fillId="2" borderId="16" xfId="0" applyNumberFormat="1" applyFont="1" applyFill="1" applyBorder="1" applyAlignment="1" applyProtection="1">
      <alignment horizontal="left" vertical="center"/>
      <protection locked="0"/>
    </xf>
    <xf numFmtId="170" fontId="13" fillId="2" borderId="11" xfId="0" applyNumberFormat="1" applyFont="1" applyFill="1" applyBorder="1" applyAlignment="1" applyProtection="1">
      <alignment horizontal="righ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2" fontId="7" fillId="2" borderId="16" xfId="0" applyNumberFormat="1" applyFont="1" applyFill="1" applyBorder="1" applyAlignment="1" applyProtection="1">
      <alignment horizontal="left" vertical="center"/>
      <protection locked="0"/>
    </xf>
    <xf numFmtId="2" fontId="6" fillId="2" borderId="16" xfId="0" applyNumberFormat="1" applyFont="1" applyFill="1" applyBorder="1" applyAlignment="1" applyProtection="1">
      <alignment horizontal="center" vertical="center"/>
      <protection locked="0"/>
    </xf>
    <xf numFmtId="2" fontId="13" fillId="2" borderId="16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2" fontId="13" fillId="2" borderId="0" xfId="0" applyNumberFormat="1" applyFont="1" applyFill="1" applyBorder="1" applyAlignment="1" applyProtection="1">
      <alignment horizontal="center" vertical="center"/>
      <protection locked="0"/>
    </xf>
    <xf numFmtId="170" fontId="13" fillId="2" borderId="0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2" fontId="13" fillId="2" borderId="0" xfId="0" applyNumberFormat="1" applyFont="1" applyFill="1" applyAlignment="1" applyProtection="1">
      <alignment horizontal="center" vertical="center"/>
      <protection locked="0"/>
    </xf>
    <xf numFmtId="170" fontId="6" fillId="2" borderId="0" xfId="0" applyNumberFormat="1" applyFont="1" applyFill="1" applyAlignment="1" applyProtection="1">
      <alignment horizontal="right" vertical="center"/>
      <protection locked="0"/>
    </xf>
    <xf numFmtId="170" fontId="6" fillId="2" borderId="13" xfId="0" applyNumberFormat="1" applyFont="1" applyFill="1" applyBorder="1" applyAlignment="1" applyProtection="1">
      <alignment horizontal="righ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70" fontId="6" fillId="2" borderId="1" xfId="0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>
      <alignment vertical="center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2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70" fontId="6" fillId="2" borderId="10" xfId="0" applyNumberFormat="1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left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2" fontId="6" fillId="2" borderId="16" xfId="0" applyNumberFormat="1" applyFont="1" applyFill="1" applyBorder="1" applyAlignment="1" applyProtection="1">
      <alignment horizontal="left" vertical="center"/>
      <protection locked="0"/>
    </xf>
    <xf numFmtId="170" fontId="13" fillId="2" borderId="11" xfId="0" applyNumberFormat="1" applyFont="1" applyFill="1" applyBorder="1" applyAlignment="1" applyProtection="1">
      <alignment horizontal="righ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2" fontId="7" fillId="2" borderId="16" xfId="0" applyNumberFormat="1" applyFont="1" applyFill="1" applyBorder="1" applyAlignment="1" applyProtection="1">
      <alignment horizontal="left" vertical="center"/>
      <protection locked="0"/>
    </xf>
    <xf numFmtId="2" fontId="6" fillId="2" borderId="16" xfId="0" applyNumberFormat="1" applyFont="1" applyFill="1" applyBorder="1" applyAlignment="1" applyProtection="1">
      <alignment horizontal="center" vertical="center"/>
      <protection locked="0"/>
    </xf>
    <xf numFmtId="2" fontId="13" fillId="2" borderId="16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2" fontId="13" fillId="2" borderId="0" xfId="0" applyNumberFormat="1" applyFont="1" applyFill="1" applyBorder="1" applyAlignment="1" applyProtection="1">
      <alignment horizontal="center" vertical="center"/>
      <protection locked="0"/>
    </xf>
    <xf numFmtId="170" fontId="13" fillId="2" borderId="0" xfId="0" applyNumberFormat="1" applyFont="1" applyFill="1" applyBorder="1" applyAlignment="1" applyProtection="1">
      <alignment horizontal="right" vertical="center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2" fontId="13" fillId="2" borderId="3" xfId="0" applyNumberFormat="1" applyFont="1" applyFill="1" applyBorder="1" applyAlignment="1" applyProtection="1">
      <alignment horizontal="center" vertical="center"/>
      <protection locked="0"/>
    </xf>
    <xf numFmtId="170" fontId="13" fillId="2" borderId="3" xfId="0" applyNumberFormat="1" applyFont="1" applyFill="1" applyBorder="1" applyAlignment="1" applyProtection="1">
      <alignment horizontal="right" vertical="center"/>
      <protection locked="0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170" fontId="13" fillId="2" borderId="5" xfId="0" applyNumberFormat="1" applyFont="1" applyFill="1" applyBorder="1" applyAlignment="1" applyProtection="1">
      <alignment horizontal="right" vertical="center"/>
      <protection locked="0"/>
    </xf>
    <xf numFmtId="170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70" fontId="5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6" fontId="0" fillId="2" borderId="1" xfId="0" applyNumberFormat="1" applyFont="1" applyFill="1" applyBorder="1" applyAlignment="1">
      <alignment horizontal="right" vertical="center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2" fontId="5" fillId="3" borderId="10" xfId="0" applyNumberFormat="1" applyFont="1" applyFill="1" applyBorder="1" applyAlignment="1" applyProtection="1">
      <alignment horizontal="center" vertical="center"/>
      <protection locked="0"/>
    </xf>
    <xf numFmtId="170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2" fontId="8" fillId="2" borderId="17" xfId="0" applyNumberFormat="1" applyFont="1" applyFill="1" applyBorder="1" applyAlignment="1" applyProtection="1">
      <alignment horizontal="center" vertical="center"/>
      <protection locked="0"/>
    </xf>
    <xf numFmtId="170" fontId="0" fillId="2" borderId="18" xfId="0" applyNumberFormat="1" applyFont="1" applyFill="1" applyBorder="1" applyAlignment="1" applyProtection="1">
      <alignment horizontal="right" vertical="center"/>
      <protection locked="0"/>
    </xf>
    <xf numFmtId="0" fontId="8" fillId="2" borderId="19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6" fontId="0" fillId="2" borderId="20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70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" borderId="21" xfId="0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2" borderId="14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3" fillId="2" borderId="14" xfId="0" applyFont="1" applyFill="1" applyBorder="1" applyAlignment="1" applyProtection="1">
      <alignment vertical="center"/>
      <protection locked="0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2" borderId="21" xfId="0" applyFont="1" applyFill="1" applyBorder="1" applyAlignment="1" applyProtection="1">
      <alignment vertical="center"/>
      <protection locked="0"/>
    </xf>
    <xf numFmtId="0" fontId="6" fillId="0" borderId="22" xfId="0" applyFont="1" applyBorder="1" applyAlignment="1">
      <alignment vertical="center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G14" sqref="G14"/>
    </sheetView>
  </sheetViews>
  <sheetFormatPr defaultColWidth="9.140625" defaultRowHeight="12.75"/>
  <cols>
    <col min="1" max="1" width="29.28125" style="7" customWidth="1"/>
    <col min="2" max="2" width="21.7109375" style="17" customWidth="1"/>
    <col min="3" max="3" width="8.28125" style="18" bestFit="1" customWidth="1"/>
    <col min="4" max="4" width="9.140625" style="19" customWidth="1"/>
    <col min="5" max="16384" width="9.140625" style="7" customWidth="1"/>
  </cols>
  <sheetData>
    <row r="1" spans="1:4" s="72" customFormat="1" ht="30.75" customHeight="1">
      <c r="A1" s="20" t="s">
        <v>88</v>
      </c>
      <c r="B1" s="20" t="s">
        <v>0</v>
      </c>
      <c r="C1" s="20" t="s">
        <v>1</v>
      </c>
      <c r="D1" s="21" t="s">
        <v>79</v>
      </c>
    </row>
    <row r="2" spans="1:4" ht="12.75">
      <c r="A2" s="3" t="s">
        <v>6</v>
      </c>
      <c r="B2" s="4" t="s">
        <v>7</v>
      </c>
      <c r="C2" s="5" t="s">
        <v>12</v>
      </c>
      <c r="D2" s="6">
        <v>6700</v>
      </c>
    </row>
    <row r="3" spans="1:4" ht="12.75">
      <c r="A3" s="3" t="s">
        <v>6</v>
      </c>
      <c r="B3" s="4" t="s">
        <v>14</v>
      </c>
      <c r="C3" s="5" t="s">
        <v>12</v>
      </c>
      <c r="D3" s="6">
        <v>13784</v>
      </c>
    </row>
    <row r="4" spans="1:4" ht="12.75">
      <c r="A4" s="3" t="s">
        <v>2</v>
      </c>
      <c r="B4" s="4" t="s">
        <v>3</v>
      </c>
      <c r="C4" s="5" t="s">
        <v>12</v>
      </c>
      <c r="D4" s="6">
        <v>8980</v>
      </c>
    </row>
    <row r="5" spans="1:4" ht="12.75">
      <c r="A5" s="3" t="s">
        <v>2</v>
      </c>
      <c r="B5" s="4" t="s">
        <v>5</v>
      </c>
      <c r="C5" s="5" t="s">
        <v>12</v>
      </c>
      <c r="D5" s="6">
        <v>12700</v>
      </c>
    </row>
    <row r="6" spans="1:4" ht="12.75">
      <c r="A6" s="3" t="s">
        <v>2</v>
      </c>
      <c r="B6" s="4" t="s">
        <v>4</v>
      </c>
      <c r="C6" s="5" t="s">
        <v>12</v>
      </c>
      <c r="D6" s="6">
        <v>10650</v>
      </c>
    </row>
    <row r="7" spans="1:4" ht="12.75">
      <c r="A7" s="3" t="s">
        <v>9</v>
      </c>
      <c r="B7" s="4" t="s">
        <v>10</v>
      </c>
      <c r="C7" s="5" t="s">
        <v>12</v>
      </c>
      <c r="D7" s="6">
        <v>7192</v>
      </c>
    </row>
    <row r="8" spans="1:4" ht="12.75">
      <c r="A8" s="89" t="s">
        <v>412</v>
      </c>
      <c r="B8" s="89" t="s">
        <v>413</v>
      </c>
      <c r="C8" s="252" t="s">
        <v>12</v>
      </c>
      <c r="D8" s="253">
        <v>6606</v>
      </c>
    </row>
    <row r="9" spans="1:4" ht="12.75">
      <c r="A9" s="3"/>
      <c r="B9" s="4"/>
      <c r="C9" s="5"/>
      <c r="D9" s="6"/>
    </row>
    <row r="10" spans="1:4" ht="12.75">
      <c r="A10" s="8" t="s">
        <v>350</v>
      </c>
      <c r="B10" s="4"/>
      <c r="C10" s="5"/>
      <c r="D10" s="9">
        <f>AVERAGE(D2:D7)</f>
        <v>10001</v>
      </c>
    </row>
    <row r="11" spans="1:4" ht="12.75">
      <c r="A11" s="156"/>
      <c r="B11" s="11"/>
      <c r="C11" s="22"/>
      <c r="D11" s="24"/>
    </row>
    <row r="12" spans="1:4" ht="12.75">
      <c r="A12" s="157"/>
      <c r="B12" s="14"/>
      <c r="C12" s="158"/>
      <c r="D12" s="27"/>
    </row>
    <row r="13" spans="1:4" s="18" customFormat="1" ht="30">
      <c r="A13" s="20" t="s">
        <v>89</v>
      </c>
      <c r="B13" s="20" t="s">
        <v>0</v>
      </c>
      <c r="C13" s="20" t="s">
        <v>1</v>
      </c>
      <c r="D13" s="21" t="s">
        <v>79</v>
      </c>
    </row>
    <row r="14" spans="1:4" ht="12.75">
      <c r="A14" s="3" t="s">
        <v>414</v>
      </c>
      <c r="B14" s="4" t="s">
        <v>62</v>
      </c>
      <c r="C14" s="5" t="s">
        <v>59</v>
      </c>
      <c r="D14" s="6">
        <v>6441</v>
      </c>
    </row>
    <row r="15" spans="1:4" ht="12.75">
      <c r="A15" s="3" t="s">
        <v>6</v>
      </c>
      <c r="B15" s="4" t="s">
        <v>72</v>
      </c>
      <c r="C15" s="5" t="s">
        <v>12</v>
      </c>
      <c r="D15" s="6">
        <v>5970</v>
      </c>
    </row>
    <row r="16" spans="1:4" ht="12.75">
      <c r="A16" s="3"/>
      <c r="B16" s="4"/>
      <c r="C16" s="5"/>
      <c r="D16" s="6"/>
    </row>
    <row r="17" spans="1:4" ht="12.75">
      <c r="A17" s="15" t="s">
        <v>351</v>
      </c>
      <c r="B17" s="4"/>
      <c r="C17" s="16"/>
      <c r="D17" s="9">
        <f>AVERAGE(D14:D15)</f>
        <v>6205.5</v>
      </c>
    </row>
    <row r="18" spans="1:4" ht="12.75">
      <c r="A18" s="23"/>
      <c r="B18" s="11"/>
      <c r="C18" s="12"/>
      <c r="D18" s="24"/>
    </row>
    <row r="19" spans="1:4" ht="12.75">
      <c r="A19" s="25"/>
      <c r="B19" s="14"/>
      <c r="C19" s="26"/>
      <c r="D19" s="27"/>
    </row>
    <row r="20" spans="1:4" ht="12.75">
      <c r="A20" s="8" t="s">
        <v>90</v>
      </c>
      <c r="B20" s="28"/>
      <c r="C20" s="29"/>
      <c r="D20" s="9">
        <f>D10-D17</f>
        <v>3795.5</v>
      </c>
    </row>
    <row r="21" spans="1:4" ht="12.75">
      <c r="A21" s="3" t="s">
        <v>78</v>
      </c>
      <c r="B21" s="30"/>
      <c r="C21" s="67"/>
      <c r="D21" s="68"/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56" sqref="A56:IV56"/>
    </sheetView>
  </sheetViews>
  <sheetFormatPr defaultColWidth="9.140625" defaultRowHeight="12.75"/>
  <cols>
    <col min="1" max="1" width="36.00390625" style="46" customWidth="1"/>
    <col min="2" max="2" width="17.8515625" style="45" bestFit="1" customWidth="1"/>
    <col min="3" max="3" width="13.421875" style="47" bestFit="1" customWidth="1"/>
    <col min="4" max="4" width="10.57421875" style="57" bestFit="1" customWidth="1"/>
    <col min="5" max="16384" width="9.140625" style="46" customWidth="1"/>
  </cols>
  <sheetData>
    <row r="1" spans="1:4" s="95" customFormat="1" ht="30.75" customHeight="1">
      <c r="A1" s="51" t="s">
        <v>88</v>
      </c>
      <c r="B1" s="51" t="s">
        <v>0</v>
      </c>
      <c r="C1" s="51" t="s">
        <v>1</v>
      </c>
      <c r="D1" s="55" t="s">
        <v>71</v>
      </c>
    </row>
    <row r="2" spans="1:4" ht="12.75">
      <c r="A2" s="52" t="s">
        <v>58</v>
      </c>
      <c r="B2" s="53" t="s">
        <v>67</v>
      </c>
      <c r="C2" s="62" t="s">
        <v>68</v>
      </c>
      <c r="D2" s="56">
        <v>24100</v>
      </c>
    </row>
    <row r="3" spans="1:4" ht="12.75">
      <c r="A3" s="52"/>
      <c r="B3" s="53"/>
      <c r="C3" s="62"/>
      <c r="D3" s="56"/>
    </row>
    <row r="4" spans="1:4" ht="12.75">
      <c r="A4" s="15" t="s">
        <v>358</v>
      </c>
      <c r="B4" s="54"/>
      <c r="C4" s="16"/>
      <c r="D4" s="9">
        <f>AVERAGE(D2:D2)</f>
        <v>24100</v>
      </c>
    </row>
    <row r="5" spans="1:4" ht="12.75">
      <c r="A5" s="58"/>
      <c r="B5" s="23"/>
      <c r="C5" s="12"/>
      <c r="D5" s="59"/>
    </row>
    <row r="6" spans="1:4" ht="12.75">
      <c r="A6" s="60"/>
      <c r="B6" s="25"/>
      <c r="C6" s="26"/>
      <c r="D6" s="61"/>
    </row>
    <row r="7" spans="1:4" s="47" customFormat="1" ht="27.75" customHeight="1">
      <c r="A7" s="51" t="s">
        <v>92</v>
      </c>
      <c r="B7" s="51" t="s">
        <v>0</v>
      </c>
      <c r="C7" s="51" t="s">
        <v>1</v>
      </c>
      <c r="D7" s="55" t="s">
        <v>71</v>
      </c>
    </row>
    <row r="8" spans="1:4" ht="12.75">
      <c r="A8" s="3" t="s">
        <v>75</v>
      </c>
      <c r="B8" s="4" t="s">
        <v>93</v>
      </c>
      <c r="C8" s="5" t="s">
        <v>68</v>
      </c>
      <c r="D8" s="56">
        <v>8004</v>
      </c>
    </row>
    <row r="9" spans="1:4" ht="12.75">
      <c r="A9" s="3" t="s">
        <v>66</v>
      </c>
      <c r="B9" s="4" t="s">
        <v>70</v>
      </c>
      <c r="C9" s="5" t="s">
        <v>68</v>
      </c>
      <c r="D9" s="56">
        <v>6428</v>
      </c>
    </row>
    <row r="10" spans="1:4" ht="12.75">
      <c r="A10" s="3"/>
      <c r="B10" s="4"/>
      <c r="C10" s="5"/>
      <c r="D10" s="56"/>
    </row>
    <row r="11" spans="1:4" ht="12.75">
      <c r="A11" s="15" t="s">
        <v>359</v>
      </c>
      <c r="B11" s="54"/>
      <c r="C11" s="16"/>
      <c r="D11" s="9">
        <f>AVERAGE(D8:D9)</f>
        <v>7216</v>
      </c>
    </row>
    <row r="12" spans="1:3" ht="12.75">
      <c r="A12" s="7"/>
      <c r="B12" s="17"/>
      <c r="C12" s="18"/>
    </row>
    <row r="13" spans="1:3" ht="12.75">
      <c r="A13" s="7"/>
      <c r="B13" s="17"/>
      <c r="C13" s="18"/>
    </row>
    <row r="14" spans="1:4" ht="12.75">
      <c r="A14" s="8" t="s">
        <v>90</v>
      </c>
      <c r="B14" s="28"/>
      <c r="C14" s="29"/>
      <c r="D14" s="9">
        <f>D4-D11</f>
        <v>16884</v>
      </c>
    </row>
    <row r="15" spans="1:4" ht="12.75">
      <c r="A15" s="3" t="s">
        <v>78</v>
      </c>
      <c r="B15" s="30"/>
      <c r="C15" s="67"/>
      <c r="D15" s="68"/>
    </row>
    <row r="51" ht="29.25" customHeight="1"/>
    <row r="56" ht="27.75" customHeight="1"/>
    <row r="70" ht="31.5" customHeight="1"/>
    <row r="111" ht="27" customHeight="1"/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56" sqref="A56:IV56"/>
    </sheetView>
  </sheetViews>
  <sheetFormatPr defaultColWidth="9.140625" defaultRowHeight="12.75"/>
  <cols>
    <col min="1" max="1" width="34.8515625" style="78" customWidth="1"/>
    <col min="2" max="2" width="15.8515625" style="78" bestFit="1" customWidth="1"/>
    <col min="3" max="3" width="13.421875" style="78" bestFit="1" customWidth="1"/>
    <col min="4" max="16384" width="9.140625" style="78" customWidth="1"/>
  </cols>
  <sheetData>
    <row r="1" spans="1:4" ht="32.25">
      <c r="A1" s="20" t="s">
        <v>366</v>
      </c>
      <c r="B1" s="51" t="s">
        <v>0</v>
      </c>
      <c r="C1" s="51" t="s">
        <v>1</v>
      </c>
      <c r="D1" s="55" t="s">
        <v>79</v>
      </c>
    </row>
    <row r="2" spans="1:4" ht="12.75">
      <c r="A2" s="117" t="s">
        <v>217</v>
      </c>
      <c r="B2" s="117" t="s">
        <v>216</v>
      </c>
      <c r="C2" s="62" t="s">
        <v>13</v>
      </c>
      <c r="D2" s="56">
        <v>9006</v>
      </c>
    </row>
    <row r="3" spans="1:4" ht="12.75">
      <c r="A3" s="116" t="s">
        <v>208</v>
      </c>
      <c r="B3" s="116" t="s">
        <v>210</v>
      </c>
      <c r="C3" s="62" t="s">
        <v>13</v>
      </c>
      <c r="D3" s="56">
        <v>8980</v>
      </c>
    </row>
    <row r="4" spans="1:4" ht="12.75">
      <c r="A4" s="116" t="s">
        <v>208</v>
      </c>
      <c r="B4" s="116" t="s">
        <v>213</v>
      </c>
      <c r="C4" s="62" t="s">
        <v>13</v>
      </c>
      <c r="D4" s="56">
        <v>9584</v>
      </c>
    </row>
    <row r="5" spans="1:4" ht="12.75">
      <c r="A5" s="116" t="s">
        <v>208</v>
      </c>
      <c r="B5" s="117" t="s">
        <v>212</v>
      </c>
      <c r="C5" s="62" t="s">
        <v>13</v>
      </c>
      <c r="D5" s="56">
        <v>5722</v>
      </c>
    </row>
    <row r="6" spans="1:4" ht="12.75">
      <c r="A6" s="116" t="s">
        <v>208</v>
      </c>
      <c r="B6" s="116" t="s">
        <v>209</v>
      </c>
      <c r="C6" s="62" t="s">
        <v>13</v>
      </c>
      <c r="D6" s="56">
        <v>5670</v>
      </c>
    </row>
    <row r="7" spans="1:4" ht="12.75">
      <c r="A7" s="116" t="s">
        <v>208</v>
      </c>
      <c r="B7" s="117" t="s">
        <v>211</v>
      </c>
      <c r="C7" s="62" t="s">
        <v>13</v>
      </c>
      <c r="D7" s="56">
        <v>6178</v>
      </c>
    </row>
    <row r="8" spans="1:4" ht="12.75">
      <c r="A8" s="116" t="s">
        <v>208</v>
      </c>
      <c r="B8" s="117" t="s">
        <v>218</v>
      </c>
      <c r="C8" s="62" t="s">
        <v>13</v>
      </c>
      <c r="D8" s="56">
        <v>8446</v>
      </c>
    </row>
    <row r="9" spans="1:4" ht="12.75">
      <c r="A9" s="116" t="s">
        <v>208</v>
      </c>
      <c r="B9" s="117" t="s">
        <v>215</v>
      </c>
      <c r="C9" s="62" t="s">
        <v>13</v>
      </c>
      <c r="D9" s="56">
        <v>3938</v>
      </c>
    </row>
    <row r="10" spans="1:4" ht="12.75">
      <c r="A10" s="116" t="s">
        <v>229</v>
      </c>
      <c r="B10" s="117" t="s">
        <v>214</v>
      </c>
      <c r="C10" s="62" t="s">
        <v>13</v>
      </c>
      <c r="D10" s="56">
        <v>4884</v>
      </c>
    </row>
    <row r="11" spans="1:4" ht="12.75">
      <c r="A11" s="54"/>
      <c r="B11" s="54"/>
      <c r="C11" s="62"/>
      <c r="D11" s="56"/>
    </row>
    <row r="12" spans="1:4" ht="12.75">
      <c r="A12" s="15" t="s">
        <v>364</v>
      </c>
      <c r="B12" s="54"/>
      <c r="C12" s="16"/>
      <c r="D12" s="9">
        <f>AVERAGE(D2:D11)</f>
        <v>6934.222222222223</v>
      </c>
    </row>
    <row r="13" spans="1:4" ht="12.75">
      <c r="A13" s="23"/>
      <c r="B13" s="63"/>
      <c r="C13" s="12"/>
      <c r="D13" s="24"/>
    </row>
    <row r="14" spans="1:4" ht="12.75">
      <c r="A14" s="25"/>
      <c r="B14" s="65"/>
      <c r="C14" s="26"/>
      <c r="D14" s="27"/>
    </row>
    <row r="15" spans="1:4" s="159" customFormat="1" ht="32.25">
      <c r="A15" s="20" t="s">
        <v>367</v>
      </c>
      <c r="B15" s="20" t="s">
        <v>0</v>
      </c>
      <c r="C15" s="20" t="s">
        <v>1</v>
      </c>
      <c r="D15" s="21" t="s">
        <v>79</v>
      </c>
    </row>
    <row r="16" spans="1:4" ht="12.75">
      <c r="A16" s="116" t="s">
        <v>208</v>
      </c>
      <c r="B16" s="117" t="s">
        <v>226</v>
      </c>
      <c r="C16" s="62" t="s">
        <v>68</v>
      </c>
      <c r="D16" s="56">
        <v>4000</v>
      </c>
    </row>
    <row r="17" spans="1:4" ht="12.75">
      <c r="A17" s="118" t="s">
        <v>220</v>
      </c>
      <c r="B17" s="117" t="s">
        <v>221</v>
      </c>
      <c r="C17" s="62" t="s">
        <v>68</v>
      </c>
      <c r="D17" s="56">
        <v>3434</v>
      </c>
    </row>
    <row r="18" spans="1:4" ht="12.75">
      <c r="A18" s="118" t="s">
        <v>220</v>
      </c>
      <c r="B18" s="117" t="s">
        <v>219</v>
      </c>
      <c r="C18" s="62" t="s">
        <v>68</v>
      </c>
      <c r="D18" s="56">
        <v>3434</v>
      </c>
    </row>
    <row r="19" spans="1:4" ht="12.75">
      <c r="A19" s="52" t="s">
        <v>223</v>
      </c>
      <c r="B19" s="117" t="s">
        <v>222</v>
      </c>
      <c r="C19" s="62" t="s">
        <v>68</v>
      </c>
      <c r="D19" s="56">
        <v>5279</v>
      </c>
    </row>
    <row r="20" spans="1:4" ht="12.75">
      <c r="A20" s="118" t="s">
        <v>225</v>
      </c>
      <c r="B20" s="116" t="s">
        <v>224</v>
      </c>
      <c r="C20" s="62" t="s">
        <v>68</v>
      </c>
      <c r="D20" s="56">
        <v>2517</v>
      </c>
    </row>
    <row r="21" spans="1:4" ht="12.75">
      <c r="A21" s="118" t="s">
        <v>225</v>
      </c>
      <c r="B21" s="116" t="s">
        <v>227</v>
      </c>
      <c r="C21" s="62" t="s">
        <v>68</v>
      </c>
      <c r="D21" s="56">
        <v>4025</v>
      </c>
    </row>
    <row r="22" spans="1:4" ht="12.75">
      <c r="A22" s="52"/>
      <c r="B22" s="54"/>
      <c r="C22" s="62"/>
      <c r="D22" s="56"/>
    </row>
    <row r="23" spans="1:4" ht="12.75">
      <c r="A23" s="15" t="s">
        <v>365</v>
      </c>
      <c r="B23" s="54"/>
      <c r="C23" s="16"/>
      <c r="D23" s="9">
        <f>AVERAGE(D16:D22)</f>
        <v>3781.5</v>
      </c>
    </row>
    <row r="24" spans="1:4" ht="12.75">
      <c r="A24" s="46"/>
      <c r="B24" s="48"/>
      <c r="C24" s="50"/>
      <c r="D24" s="57"/>
    </row>
    <row r="25" spans="1:4" ht="12.75">
      <c r="A25" s="46"/>
      <c r="B25" s="48"/>
      <c r="C25" s="50"/>
      <c r="D25" s="57"/>
    </row>
    <row r="26" spans="1:4" ht="12.75">
      <c r="A26" s="8" t="s">
        <v>90</v>
      </c>
      <c r="B26" s="28"/>
      <c r="C26" s="29"/>
      <c r="D26" s="9">
        <f>D12-D23</f>
        <v>3152.7222222222226</v>
      </c>
    </row>
    <row r="27" spans="1:4" ht="12.75">
      <c r="A27" s="3" t="s">
        <v>78</v>
      </c>
      <c r="B27" s="30"/>
      <c r="C27" s="67"/>
      <c r="D27" s="68"/>
    </row>
    <row r="51" ht="29.25" customHeight="1"/>
    <row r="56" ht="27.75" customHeight="1"/>
    <row r="70" ht="31.5" customHeight="1"/>
    <row r="111" ht="27" customHeight="1"/>
  </sheetData>
  <printOptions horizontalCentered="1"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6">
      <selection activeCell="E48" sqref="E48"/>
    </sheetView>
  </sheetViews>
  <sheetFormatPr defaultColWidth="9.140625" defaultRowHeight="12.75"/>
  <cols>
    <col min="1" max="1" width="32.28125" style="33" customWidth="1"/>
    <col min="2" max="2" width="17.7109375" style="33" customWidth="1"/>
    <col min="3" max="3" width="29.28125" style="33" customWidth="1"/>
    <col min="4" max="4" width="10.140625" style="146" bestFit="1" customWidth="1"/>
    <col min="5" max="16384" width="9.140625" style="33" customWidth="1"/>
  </cols>
  <sheetData>
    <row r="1" spans="1:4" ht="27.75" customHeight="1">
      <c r="A1" s="51" t="s">
        <v>88</v>
      </c>
      <c r="B1" s="51" t="s">
        <v>0</v>
      </c>
      <c r="C1" s="51" t="s">
        <v>272</v>
      </c>
      <c r="D1" s="139" t="s">
        <v>79</v>
      </c>
    </row>
    <row r="2" spans="1:4" ht="12.75" customHeight="1">
      <c r="A2" s="52" t="s">
        <v>417</v>
      </c>
      <c r="B2" s="45"/>
      <c r="C2" s="62">
        <v>100</v>
      </c>
      <c r="D2" s="140">
        <f>D39+D48</f>
        <v>3328.16875</v>
      </c>
    </row>
    <row r="3" spans="1:4" ht="12.75" customHeight="1">
      <c r="A3" s="52" t="s">
        <v>273</v>
      </c>
      <c r="B3" s="54" t="s">
        <v>300</v>
      </c>
      <c r="C3" s="62">
        <v>250</v>
      </c>
      <c r="D3" s="140">
        <v>3512</v>
      </c>
    </row>
    <row r="4" spans="1:4" ht="12.75" customHeight="1">
      <c r="A4" s="52" t="s">
        <v>273</v>
      </c>
      <c r="B4" s="54" t="s">
        <v>299</v>
      </c>
      <c r="C4" s="62">
        <v>400</v>
      </c>
      <c r="D4" s="140">
        <v>3954</v>
      </c>
    </row>
    <row r="5" spans="1:4" ht="12.75" customHeight="1">
      <c r="A5" s="52" t="s">
        <v>417</v>
      </c>
      <c r="B5" s="137"/>
      <c r="C5" s="62">
        <v>450</v>
      </c>
      <c r="D5" s="140">
        <f>D42+D51</f>
        <v>4720.561440677966</v>
      </c>
    </row>
    <row r="6" spans="1:4" ht="12.75" customHeight="1">
      <c r="A6" s="52" t="s">
        <v>273</v>
      </c>
      <c r="B6" s="54" t="s">
        <v>275</v>
      </c>
      <c r="C6" s="62">
        <v>650</v>
      </c>
      <c r="D6" s="140">
        <v>6073</v>
      </c>
    </row>
    <row r="7" spans="1:4" ht="12.75" customHeight="1">
      <c r="A7" s="52" t="s">
        <v>273</v>
      </c>
      <c r="B7" s="54" t="s">
        <v>276</v>
      </c>
      <c r="C7" s="62">
        <v>1060</v>
      </c>
      <c r="D7" s="140">
        <v>8225</v>
      </c>
    </row>
    <row r="8" spans="1:4" ht="12.75" customHeight="1">
      <c r="A8" s="52" t="s">
        <v>274</v>
      </c>
      <c r="B8" s="54" t="s">
        <v>286</v>
      </c>
      <c r="C8" s="62">
        <v>1109</v>
      </c>
      <c r="D8" s="140">
        <v>8730</v>
      </c>
    </row>
    <row r="9" spans="1:4" ht="12.75" customHeight="1">
      <c r="A9" s="52" t="s">
        <v>278</v>
      </c>
      <c r="B9" s="54" t="s">
        <v>280</v>
      </c>
      <c r="C9" s="62">
        <v>1296</v>
      </c>
      <c r="D9" s="140">
        <v>8980</v>
      </c>
    </row>
    <row r="10" spans="1:4" ht="12.75" customHeight="1">
      <c r="A10" s="52" t="s">
        <v>273</v>
      </c>
      <c r="B10" s="54" t="s">
        <v>277</v>
      </c>
      <c r="C10" s="62">
        <v>1450</v>
      </c>
      <c r="D10" s="140">
        <v>9462</v>
      </c>
    </row>
    <row r="11" spans="1:4" ht="12.75" customHeight="1">
      <c r="A11" s="52" t="s">
        <v>274</v>
      </c>
      <c r="B11" s="54" t="s">
        <v>287</v>
      </c>
      <c r="C11" s="62">
        <v>1466</v>
      </c>
      <c r="D11" s="140">
        <v>9260</v>
      </c>
    </row>
    <row r="12" spans="1:4" ht="12.75" customHeight="1">
      <c r="A12" s="52" t="s">
        <v>273</v>
      </c>
      <c r="B12" s="54" t="s">
        <v>421</v>
      </c>
      <c r="C12" s="62">
        <v>1880</v>
      </c>
      <c r="D12" s="56">
        <v>10377</v>
      </c>
    </row>
    <row r="13" spans="1:4" ht="12.75" customHeight="1">
      <c r="A13" s="52"/>
      <c r="B13" s="54"/>
      <c r="C13" s="62"/>
      <c r="D13" s="140"/>
    </row>
    <row r="14" spans="1:4" ht="12.75" customHeight="1">
      <c r="A14" s="15" t="s">
        <v>375</v>
      </c>
      <c r="B14" s="54"/>
      <c r="C14" s="16"/>
      <c r="D14" s="141">
        <f>D2</f>
        <v>3328.16875</v>
      </c>
    </row>
    <row r="15" spans="1:4" ht="12.75" customHeight="1">
      <c r="A15" s="15" t="s">
        <v>376</v>
      </c>
      <c r="B15" s="54"/>
      <c r="C15" s="16"/>
      <c r="D15" s="141">
        <f>AVERAGE(D3)</f>
        <v>3512</v>
      </c>
    </row>
    <row r="16" spans="1:4" ht="12.75" customHeight="1">
      <c r="A16" s="15" t="s">
        <v>377</v>
      </c>
      <c r="B16" s="54"/>
      <c r="C16" s="16"/>
      <c r="D16" s="141">
        <f>AVERAGE(D4)</f>
        <v>3954</v>
      </c>
    </row>
    <row r="17" spans="1:4" ht="12.75" customHeight="1">
      <c r="A17" s="15" t="s">
        <v>378</v>
      </c>
      <c r="B17" s="54"/>
      <c r="C17" s="16"/>
      <c r="D17" s="141">
        <v>4721</v>
      </c>
    </row>
    <row r="18" spans="1:4" ht="12.75" customHeight="1">
      <c r="A18" s="15" t="s">
        <v>379</v>
      </c>
      <c r="B18" s="54"/>
      <c r="C18" s="16"/>
      <c r="D18" s="141">
        <f>AVERAGE(D6:D7)</f>
        <v>7149</v>
      </c>
    </row>
    <row r="19" spans="1:4" ht="12.75" customHeight="1">
      <c r="A19" s="15" t="s">
        <v>380</v>
      </c>
      <c r="B19" s="54"/>
      <c r="C19" s="16"/>
      <c r="D19" s="141">
        <f>AVERAGE(D7:D11)</f>
        <v>8931.4</v>
      </c>
    </row>
    <row r="20" spans="1:4" ht="12.75" customHeight="1">
      <c r="A20" s="289" t="s">
        <v>381</v>
      </c>
      <c r="B20" s="290"/>
      <c r="C20" s="291"/>
      <c r="D20" s="141">
        <f>D12</f>
        <v>10377</v>
      </c>
    </row>
    <row r="21" spans="1:4" ht="12.75" customHeight="1">
      <c r="A21" s="23"/>
      <c r="B21" s="63"/>
      <c r="C21" s="12"/>
      <c r="D21" s="142"/>
    </row>
    <row r="22" spans="1:4" ht="12.75" customHeight="1">
      <c r="A22" s="25"/>
      <c r="B22" s="65"/>
      <c r="C22" s="26"/>
      <c r="D22" s="143"/>
    </row>
    <row r="23" spans="1:4" ht="24" customHeight="1">
      <c r="A23" s="51" t="s">
        <v>92</v>
      </c>
      <c r="B23" s="51" t="s">
        <v>0</v>
      </c>
      <c r="C23" s="51" t="s">
        <v>272</v>
      </c>
      <c r="D23" s="139" t="s">
        <v>79</v>
      </c>
    </row>
    <row r="24" spans="1:4" ht="12.75" customHeight="1">
      <c r="A24" s="52" t="s">
        <v>278</v>
      </c>
      <c r="B24" s="52" t="s">
        <v>279</v>
      </c>
      <c r="C24" s="62">
        <v>150</v>
      </c>
      <c r="D24" s="140">
        <v>3070</v>
      </c>
    </row>
    <row r="25" spans="1:4" ht="12.75" customHeight="1">
      <c r="A25" s="52" t="s">
        <v>273</v>
      </c>
      <c r="B25" s="52" t="s">
        <v>285</v>
      </c>
      <c r="C25" s="62">
        <v>171</v>
      </c>
      <c r="D25" s="140">
        <v>2995</v>
      </c>
    </row>
    <row r="26" spans="1:4" ht="12.75" customHeight="1">
      <c r="A26" s="52" t="s">
        <v>274</v>
      </c>
      <c r="B26" s="52" t="s">
        <v>302</v>
      </c>
      <c r="C26" s="62">
        <v>238</v>
      </c>
      <c r="D26" s="140">
        <v>3200</v>
      </c>
    </row>
    <row r="27" spans="1:4" ht="12.75" customHeight="1">
      <c r="A27" s="52" t="s">
        <v>294</v>
      </c>
      <c r="B27" s="52" t="s">
        <v>295</v>
      </c>
      <c r="C27" s="62">
        <v>340</v>
      </c>
      <c r="D27" s="140">
        <v>3395</v>
      </c>
    </row>
    <row r="28" spans="1:4" ht="12.75" customHeight="1">
      <c r="A28" s="52" t="s">
        <v>294</v>
      </c>
      <c r="B28" s="52" t="s">
        <v>296</v>
      </c>
      <c r="C28" s="62">
        <v>480</v>
      </c>
      <c r="D28" s="140">
        <v>3720</v>
      </c>
    </row>
    <row r="29" spans="1:4" ht="12.75" customHeight="1">
      <c r="A29" s="52" t="s">
        <v>294</v>
      </c>
      <c r="B29" s="52" t="s">
        <v>297</v>
      </c>
      <c r="C29" s="62">
        <v>500</v>
      </c>
      <c r="D29" s="140">
        <v>3760</v>
      </c>
    </row>
    <row r="30" spans="1:4" ht="12.75" customHeight="1">
      <c r="A30" s="52" t="s">
        <v>278</v>
      </c>
      <c r="B30" s="52" t="s">
        <v>281</v>
      </c>
      <c r="C30" s="62">
        <v>619</v>
      </c>
      <c r="D30" s="140">
        <v>5640</v>
      </c>
    </row>
    <row r="31" spans="1:4" ht="12.75" customHeight="1">
      <c r="A31" s="52" t="s">
        <v>274</v>
      </c>
      <c r="B31" s="52" t="s">
        <v>283</v>
      </c>
      <c r="C31" s="62">
        <v>625</v>
      </c>
      <c r="D31" s="140">
        <v>5125</v>
      </c>
    </row>
    <row r="32" spans="1:4" ht="12.75" customHeight="1">
      <c r="A32" s="52" t="s">
        <v>274</v>
      </c>
      <c r="B32" s="52" t="s">
        <v>284</v>
      </c>
      <c r="C32" s="62">
        <v>706</v>
      </c>
      <c r="D32" s="140">
        <v>5875</v>
      </c>
    </row>
    <row r="33" spans="1:4" ht="12.75" customHeight="1">
      <c r="A33" s="52" t="s">
        <v>294</v>
      </c>
      <c r="B33" s="52" t="s">
        <v>298</v>
      </c>
      <c r="C33" s="62">
        <v>770</v>
      </c>
      <c r="D33" s="140">
        <v>5850</v>
      </c>
    </row>
    <row r="34" spans="1:4" ht="12.75" customHeight="1">
      <c r="A34" s="52" t="s">
        <v>274</v>
      </c>
      <c r="B34" s="52" t="s">
        <v>282</v>
      </c>
      <c r="C34" s="62">
        <v>950</v>
      </c>
      <c r="D34" s="140">
        <v>5830</v>
      </c>
    </row>
    <row r="35" spans="1:4" ht="12.75" customHeight="1">
      <c r="A35" s="52" t="s">
        <v>278</v>
      </c>
      <c r="B35" s="52" t="s">
        <v>293</v>
      </c>
      <c r="C35" s="62">
        <v>1040</v>
      </c>
      <c r="D35" s="140">
        <v>7110</v>
      </c>
    </row>
    <row r="36" spans="1:4" ht="12.75" customHeight="1">
      <c r="A36" s="52" t="s">
        <v>333</v>
      </c>
      <c r="B36" s="52" t="s">
        <v>334</v>
      </c>
      <c r="C36" s="62">
        <v>1537</v>
      </c>
      <c r="D36" s="140">
        <v>7406</v>
      </c>
    </row>
    <row r="37" spans="1:4" ht="12.75" customHeight="1">
      <c r="A37" s="52" t="s">
        <v>294</v>
      </c>
      <c r="B37" s="52" t="s">
        <v>335</v>
      </c>
      <c r="C37" s="62">
        <v>1600</v>
      </c>
      <c r="D37" s="140">
        <v>8960</v>
      </c>
    </row>
    <row r="38" spans="1:4" ht="12.75" customHeight="1">
      <c r="A38" s="52"/>
      <c r="B38" s="52"/>
      <c r="C38" s="62"/>
      <c r="D38" s="140"/>
    </row>
    <row r="39" spans="1:4" ht="12.75" customHeight="1">
      <c r="A39" s="15" t="s">
        <v>368</v>
      </c>
      <c r="B39" s="54"/>
      <c r="C39" s="16"/>
      <c r="D39" s="141">
        <f>AVERAGE(D24:D25)</f>
        <v>3032.5</v>
      </c>
    </row>
    <row r="40" spans="1:4" ht="12.75" customHeight="1">
      <c r="A40" s="15" t="s">
        <v>369</v>
      </c>
      <c r="B40" s="54"/>
      <c r="C40" s="16"/>
      <c r="D40" s="141">
        <f>AVERAGE(D26:D26)</f>
        <v>3200</v>
      </c>
    </row>
    <row r="41" spans="1:4" ht="12.75" customHeight="1">
      <c r="A41" s="15" t="s">
        <v>370</v>
      </c>
      <c r="B41" s="54"/>
      <c r="C41" s="16"/>
      <c r="D41" s="141">
        <f>AVERAGE(D27:D27)</f>
        <v>3395</v>
      </c>
    </row>
    <row r="42" spans="1:4" ht="12.75" customHeight="1">
      <c r="A42" s="15" t="s">
        <v>371</v>
      </c>
      <c r="B42" s="54"/>
      <c r="C42" s="16"/>
      <c r="D42" s="141">
        <f>AVERAGE(D28:D29)</f>
        <v>3740</v>
      </c>
    </row>
    <row r="43" spans="1:4" ht="12.75" customHeight="1">
      <c r="A43" s="15" t="s">
        <v>372</v>
      </c>
      <c r="B43" s="54"/>
      <c r="C43" s="16"/>
      <c r="D43" s="141">
        <f>AVERAGE(D30:D34)</f>
        <v>5664</v>
      </c>
    </row>
    <row r="44" spans="1:4" ht="12.75" customHeight="1">
      <c r="A44" s="15" t="s">
        <v>373</v>
      </c>
      <c r="B44" s="54"/>
      <c r="C44" s="16"/>
      <c r="D44" s="141">
        <f>AVERAGE(D35)</f>
        <v>7110</v>
      </c>
    </row>
    <row r="45" spans="1:4" ht="12.75" customHeight="1">
      <c r="A45" s="15" t="s">
        <v>374</v>
      </c>
      <c r="B45" s="54"/>
      <c r="C45" s="16"/>
      <c r="D45" s="141">
        <f>AVERAGE(D36:D37)</f>
        <v>8183</v>
      </c>
    </row>
    <row r="46" spans="1:4" ht="12.75" customHeight="1">
      <c r="A46" s="46"/>
      <c r="B46" s="48"/>
      <c r="C46" s="50"/>
      <c r="D46" s="144"/>
    </row>
    <row r="47" spans="1:4" ht="12.75" customHeight="1">
      <c r="A47" s="46"/>
      <c r="B47" s="48"/>
      <c r="C47" s="50"/>
      <c r="D47" s="144"/>
    </row>
    <row r="48" spans="1:4" ht="12.75" customHeight="1">
      <c r="A48" s="8" t="s">
        <v>331</v>
      </c>
      <c r="B48" s="8" t="s">
        <v>90</v>
      </c>
      <c r="C48" s="29"/>
      <c r="D48" s="141">
        <f>SUM(D49)/(D40)*D39</f>
        <v>295.66875</v>
      </c>
    </row>
    <row r="49" spans="1:4" ht="12.75" customHeight="1">
      <c r="A49" s="8" t="s">
        <v>288</v>
      </c>
      <c r="B49" s="8" t="s">
        <v>90</v>
      </c>
      <c r="C49" s="138"/>
      <c r="D49" s="141">
        <f>D15-D40</f>
        <v>312</v>
      </c>
    </row>
    <row r="50" spans="1:4" ht="12.75" customHeight="1">
      <c r="A50" s="8" t="s">
        <v>289</v>
      </c>
      <c r="B50" s="8" t="s">
        <v>90</v>
      </c>
      <c r="C50" s="138"/>
      <c r="D50" s="141">
        <f>D16-D41</f>
        <v>559</v>
      </c>
    </row>
    <row r="51" spans="1:4" ht="12.75">
      <c r="A51" s="8" t="s">
        <v>332</v>
      </c>
      <c r="B51" s="8" t="s">
        <v>90</v>
      </c>
      <c r="C51" s="138"/>
      <c r="D51" s="141">
        <f>SUM(D52/D43)*D42</f>
        <v>980.5614406779661</v>
      </c>
    </row>
    <row r="52" spans="1:4" ht="12.75" customHeight="1">
      <c r="A52" s="8" t="s">
        <v>290</v>
      </c>
      <c r="B52" s="8" t="s">
        <v>90</v>
      </c>
      <c r="C52" s="138"/>
      <c r="D52" s="141">
        <f>D18-D43</f>
        <v>1485</v>
      </c>
    </row>
    <row r="53" spans="1:4" ht="12.75" customHeight="1">
      <c r="A53" s="8" t="s">
        <v>291</v>
      </c>
      <c r="B53" s="8" t="s">
        <v>90</v>
      </c>
      <c r="C53" s="138"/>
      <c r="D53" s="141">
        <f>D19-D44</f>
        <v>1821.3999999999996</v>
      </c>
    </row>
    <row r="54" spans="1:4" ht="12.75" customHeight="1">
      <c r="A54" s="8" t="s">
        <v>292</v>
      </c>
      <c r="B54" s="8" t="s">
        <v>90</v>
      </c>
      <c r="C54" s="138"/>
      <c r="D54" s="141">
        <f>D20-D45</f>
        <v>2194</v>
      </c>
    </row>
    <row r="55" spans="1:4" ht="12.75" customHeight="1">
      <c r="A55" s="3" t="s">
        <v>301</v>
      </c>
      <c r="B55" s="30"/>
      <c r="C55" s="67"/>
      <c r="D55" s="145"/>
    </row>
    <row r="56" spans="1:5" ht="27.75" customHeight="1">
      <c r="A56" s="270" t="s">
        <v>330</v>
      </c>
      <c r="B56" s="271"/>
      <c r="C56" s="271"/>
      <c r="D56" s="271"/>
      <c r="E56" s="153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31.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27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mergeCells count="2">
    <mergeCell ref="A56:D56"/>
    <mergeCell ref="A20:C20"/>
  </mergeCells>
  <printOptions horizontalCentered="1"/>
  <pageMargins left="0.75" right="0.75" top="1" bottom="1" header="0.5" footer="0.5"/>
  <pageSetup horizontalDpi="300" verticalDpi="300" orientation="portrait" r:id="rId1"/>
  <rowBreaks count="1" manualBreakCount="1">
    <brk id="46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45">
      <selection activeCell="G6" sqref="G6"/>
    </sheetView>
  </sheetViews>
  <sheetFormatPr defaultColWidth="9.140625" defaultRowHeight="12.75"/>
  <cols>
    <col min="1" max="1" width="23.28125" style="78" customWidth="1"/>
    <col min="2" max="2" width="19.28125" style="78" bestFit="1" customWidth="1"/>
    <col min="3" max="3" width="14.28125" style="73" customWidth="1"/>
    <col min="4" max="4" width="14.421875" style="152" customWidth="1"/>
    <col min="5" max="5" width="10.7109375" style="78" customWidth="1"/>
    <col min="6" max="16384" width="9.140625" style="78" customWidth="1"/>
  </cols>
  <sheetData>
    <row r="1" spans="1:5" ht="27.75" customHeight="1">
      <c r="A1" s="254" t="s">
        <v>346</v>
      </c>
      <c r="B1" s="255" t="s">
        <v>0</v>
      </c>
      <c r="C1" s="256" t="s">
        <v>147</v>
      </c>
      <c r="D1" s="257" t="s">
        <v>207</v>
      </c>
      <c r="E1" s="258" t="s">
        <v>79</v>
      </c>
    </row>
    <row r="2" spans="1:5" s="7" customFormat="1" ht="12.75">
      <c r="A2" s="263" t="s">
        <v>415</v>
      </c>
      <c r="B2" s="264" t="s">
        <v>416</v>
      </c>
      <c r="C2" s="124">
        <v>1</v>
      </c>
      <c r="D2" s="122">
        <v>11.2</v>
      </c>
      <c r="E2" s="265">
        <v>3250</v>
      </c>
    </row>
    <row r="3" spans="1:5" s="7" customFormat="1" ht="12.75" customHeight="1">
      <c r="A3" s="259" t="s">
        <v>230</v>
      </c>
      <c r="B3" s="259">
        <v>726356</v>
      </c>
      <c r="C3" s="260">
        <v>1</v>
      </c>
      <c r="D3" s="261">
        <v>19.86</v>
      </c>
      <c r="E3" s="262">
        <v>5800</v>
      </c>
    </row>
    <row r="4" spans="1:5" s="7" customFormat="1" ht="12.75" customHeight="1">
      <c r="A4" s="99" t="s">
        <v>231</v>
      </c>
      <c r="B4" s="99" t="s">
        <v>232</v>
      </c>
      <c r="C4" s="124">
        <v>2</v>
      </c>
      <c r="D4" s="122">
        <v>49.19</v>
      </c>
      <c r="E4" s="112">
        <v>5222</v>
      </c>
    </row>
    <row r="5" spans="1:5" s="7" customFormat="1" ht="12.75" customHeight="1">
      <c r="A5" s="99" t="s">
        <v>231</v>
      </c>
      <c r="B5" s="99" t="s">
        <v>233</v>
      </c>
      <c r="C5" s="124">
        <v>2</v>
      </c>
      <c r="D5" s="122">
        <v>54.54</v>
      </c>
      <c r="E5" s="112">
        <v>5746</v>
      </c>
    </row>
    <row r="6" spans="1:5" s="7" customFormat="1" ht="12.75" customHeight="1">
      <c r="A6" s="99" t="s">
        <v>234</v>
      </c>
      <c r="B6" s="99" t="s">
        <v>235</v>
      </c>
      <c r="C6" s="124">
        <v>2</v>
      </c>
      <c r="D6" s="122">
        <v>48.5</v>
      </c>
      <c r="E6" s="112">
        <v>11500</v>
      </c>
    </row>
    <row r="7" spans="1:5" s="7" customFormat="1" ht="12.75" customHeight="1">
      <c r="A7" s="99" t="s">
        <v>186</v>
      </c>
      <c r="B7" s="99" t="s">
        <v>236</v>
      </c>
      <c r="C7" s="124">
        <v>2</v>
      </c>
      <c r="D7" s="122">
        <v>49</v>
      </c>
      <c r="E7" s="112">
        <v>5046</v>
      </c>
    </row>
    <row r="8" spans="1:5" s="7" customFormat="1" ht="12.75" customHeight="1">
      <c r="A8" s="99" t="s">
        <v>231</v>
      </c>
      <c r="B8" s="99" t="s">
        <v>237</v>
      </c>
      <c r="C8" s="124">
        <v>3</v>
      </c>
      <c r="D8" s="122">
        <v>72.19</v>
      </c>
      <c r="E8" s="112">
        <v>7040</v>
      </c>
    </row>
    <row r="9" spans="1:5" ht="12.75" customHeight="1">
      <c r="A9" s="99" t="s">
        <v>231</v>
      </c>
      <c r="B9" s="99" t="s">
        <v>238</v>
      </c>
      <c r="C9" s="124">
        <v>3</v>
      </c>
      <c r="D9" s="122">
        <v>79.71</v>
      </c>
      <c r="E9" s="123">
        <v>7905</v>
      </c>
    </row>
    <row r="10" spans="1:7" ht="12.75" customHeight="1">
      <c r="A10" s="99" t="s">
        <v>231</v>
      </c>
      <c r="B10" s="99" t="s">
        <v>239</v>
      </c>
      <c r="C10" s="124">
        <v>3</v>
      </c>
      <c r="D10" s="122">
        <v>81.78</v>
      </c>
      <c r="E10" s="123">
        <v>9269</v>
      </c>
      <c r="G10" s="168"/>
    </row>
    <row r="11" spans="1:5" ht="12.75" customHeight="1">
      <c r="A11" s="99" t="s">
        <v>186</v>
      </c>
      <c r="B11" s="99" t="s">
        <v>240</v>
      </c>
      <c r="C11" s="124">
        <v>3</v>
      </c>
      <c r="D11" s="122">
        <v>72</v>
      </c>
      <c r="E11" s="123">
        <v>7715.42</v>
      </c>
    </row>
    <row r="12" spans="1:5" ht="12.75" customHeight="1">
      <c r="A12" s="99" t="s">
        <v>195</v>
      </c>
      <c r="B12" s="99" t="s">
        <v>241</v>
      </c>
      <c r="C12" s="124">
        <v>3</v>
      </c>
      <c r="D12" s="122">
        <v>70.1</v>
      </c>
      <c r="E12" s="123">
        <v>8750</v>
      </c>
    </row>
    <row r="13" spans="1:5" ht="12.75" customHeight="1">
      <c r="A13" s="99" t="s">
        <v>195</v>
      </c>
      <c r="B13" s="99" t="s">
        <v>242</v>
      </c>
      <c r="C13" s="124">
        <v>3</v>
      </c>
      <c r="D13" s="122">
        <v>70.1</v>
      </c>
      <c r="E13" s="123">
        <v>9100</v>
      </c>
    </row>
    <row r="14" spans="1:5" ht="12.75" customHeight="1">
      <c r="A14" s="99" t="s">
        <v>195</v>
      </c>
      <c r="B14" s="99" t="s">
        <v>243</v>
      </c>
      <c r="C14" s="124">
        <v>3</v>
      </c>
      <c r="D14" s="122">
        <v>70.1</v>
      </c>
      <c r="E14" s="123">
        <v>14980</v>
      </c>
    </row>
    <row r="15" spans="1:5" ht="12.75" customHeight="1">
      <c r="A15" s="99" t="s">
        <v>195</v>
      </c>
      <c r="B15" s="99" t="s">
        <v>244</v>
      </c>
      <c r="C15" s="124">
        <v>3</v>
      </c>
      <c r="D15" s="122">
        <v>70.1</v>
      </c>
      <c r="E15" s="123">
        <v>15450</v>
      </c>
    </row>
    <row r="16" spans="1:5" ht="12.75" customHeight="1">
      <c r="A16" s="99" t="s">
        <v>195</v>
      </c>
      <c r="B16" s="99" t="s">
        <v>245</v>
      </c>
      <c r="C16" s="124">
        <v>3</v>
      </c>
      <c r="D16" s="122">
        <v>70.1</v>
      </c>
      <c r="E16" s="112">
        <v>12960</v>
      </c>
    </row>
    <row r="17" spans="1:5" ht="12.75" customHeight="1">
      <c r="A17" s="99" t="s">
        <v>195</v>
      </c>
      <c r="B17" s="99" t="s">
        <v>246</v>
      </c>
      <c r="C17" s="124">
        <v>3</v>
      </c>
      <c r="D17" s="122">
        <v>70.1</v>
      </c>
      <c r="E17" s="112">
        <v>13440</v>
      </c>
    </row>
    <row r="18" spans="1:5" ht="12.75" customHeight="1">
      <c r="A18" s="99" t="s">
        <v>195</v>
      </c>
      <c r="B18" s="99" t="s">
        <v>247</v>
      </c>
      <c r="C18" s="124">
        <v>3</v>
      </c>
      <c r="D18" s="122">
        <v>68.7</v>
      </c>
      <c r="E18" s="112">
        <v>6440</v>
      </c>
    </row>
    <row r="19" spans="1:5" ht="12.75" customHeight="1">
      <c r="A19" s="99" t="s">
        <v>195</v>
      </c>
      <c r="B19" s="99" t="s">
        <v>248</v>
      </c>
      <c r="C19" s="124">
        <v>3</v>
      </c>
      <c r="D19" s="122">
        <v>68.7</v>
      </c>
      <c r="E19" s="112">
        <v>6870</v>
      </c>
    </row>
    <row r="20" spans="1:5" ht="12.75" customHeight="1" thickBot="1">
      <c r="A20" s="54"/>
      <c r="B20" s="54"/>
      <c r="C20" s="62"/>
      <c r="D20" s="120"/>
      <c r="E20" s="56"/>
    </row>
    <row r="21" spans="1:5" ht="12.75" customHeight="1" thickBot="1">
      <c r="A21" s="125" t="s">
        <v>382</v>
      </c>
      <c r="B21" s="126"/>
      <c r="C21" s="127"/>
      <c r="D21" s="133"/>
      <c r="E21" s="110">
        <f>AVERAGE(E2)</f>
        <v>3250</v>
      </c>
    </row>
    <row r="22" spans="1:5" ht="12.75" customHeight="1" thickBot="1">
      <c r="A22" s="125" t="s">
        <v>383</v>
      </c>
      <c r="B22" s="129"/>
      <c r="C22" s="130"/>
      <c r="D22" s="134"/>
      <c r="E22" s="110">
        <f>AVERAGE(E3)</f>
        <v>5800</v>
      </c>
    </row>
    <row r="23" spans="1:5" ht="12.75" customHeight="1" thickBot="1">
      <c r="A23" s="125" t="s">
        <v>384</v>
      </c>
      <c r="B23" s="126"/>
      <c r="C23" s="127"/>
      <c r="D23" s="133"/>
      <c r="E23" s="110">
        <f>AVERAGE(E4:E7)</f>
        <v>6878.5</v>
      </c>
    </row>
    <row r="24" spans="1:5" ht="12.75" customHeight="1" thickBot="1">
      <c r="A24" s="125" t="s">
        <v>385</v>
      </c>
      <c r="B24" s="126"/>
      <c r="C24" s="127"/>
      <c r="D24" s="135"/>
      <c r="E24" s="110">
        <f>AVERAGE(E8:E19)</f>
        <v>9993.285</v>
      </c>
    </row>
    <row r="25" spans="1:5" ht="12.75" customHeight="1">
      <c r="A25" s="23"/>
      <c r="B25" s="63"/>
      <c r="C25" s="64"/>
      <c r="D25" s="119"/>
      <c r="E25" s="24"/>
    </row>
    <row r="26" spans="1:5" ht="12.75" customHeight="1">
      <c r="A26" s="25"/>
      <c r="B26" s="65"/>
      <c r="C26" s="66"/>
      <c r="D26" s="96"/>
      <c r="E26" s="27"/>
    </row>
    <row r="27" spans="1:5" ht="30">
      <c r="A27" s="20" t="s">
        <v>228</v>
      </c>
      <c r="B27" s="51" t="s">
        <v>0</v>
      </c>
      <c r="C27" s="101" t="s">
        <v>147</v>
      </c>
      <c r="D27" s="121" t="s">
        <v>207</v>
      </c>
      <c r="E27" s="55" t="s">
        <v>79</v>
      </c>
    </row>
    <row r="28" spans="1:5" ht="12.75" customHeight="1">
      <c r="A28" s="54" t="s">
        <v>340</v>
      </c>
      <c r="B28" s="147" t="s">
        <v>96</v>
      </c>
      <c r="C28" s="148">
        <v>1</v>
      </c>
      <c r="D28" s="149">
        <v>17.6</v>
      </c>
      <c r="E28" s="56">
        <v>3033</v>
      </c>
    </row>
    <row r="29" spans="1:5" ht="12.75" customHeight="1">
      <c r="A29" s="54" t="s">
        <v>340</v>
      </c>
      <c r="B29" s="147" t="s">
        <v>97</v>
      </c>
      <c r="C29" s="148">
        <v>1</v>
      </c>
      <c r="D29" s="149">
        <v>20.7</v>
      </c>
      <c r="E29" s="56">
        <v>3879</v>
      </c>
    </row>
    <row r="30" spans="1:5" ht="12.75" customHeight="1">
      <c r="A30" s="54" t="s">
        <v>340</v>
      </c>
      <c r="B30" s="147" t="s">
        <v>104</v>
      </c>
      <c r="C30" s="148">
        <v>1</v>
      </c>
      <c r="D30" s="149">
        <v>22.6</v>
      </c>
      <c r="E30" s="56">
        <v>4072</v>
      </c>
    </row>
    <row r="31" spans="1:5" ht="12.75" customHeight="1">
      <c r="A31" s="54" t="s">
        <v>340</v>
      </c>
      <c r="B31" s="147" t="s">
        <v>98</v>
      </c>
      <c r="C31" s="148">
        <v>2</v>
      </c>
      <c r="D31" s="149">
        <v>22.5</v>
      </c>
      <c r="E31" s="56">
        <v>4305</v>
      </c>
    </row>
    <row r="32" spans="1:5" ht="12.75" customHeight="1">
      <c r="A32" s="54" t="s">
        <v>340</v>
      </c>
      <c r="B32" s="147" t="s">
        <v>99</v>
      </c>
      <c r="C32" s="148">
        <v>2</v>
      </c>
      <c r="D32" s="149">
        <v>33.1</v>
      </c>
      <c r="E32" s="56">
        <v>4670</v>
      </c>
    </row>
    <row r="33" spans="1:5" ht="12.75" customHeight="1">
      <c r="A33" s="54" t="s">
        <v>340</v>
      </c>
      <c r="B33" s="147" t="s">
        <v>100</v>
      </c>
      <c r="C33" s="148">
        <v>2</v>
      </c>
      <c r="D33" s="149">
        <v>44</v>
      </c>
      <c r="E33" s="56">
        <v>5161</v>
      </c>
    </row>
    <row r="34" spans="1:5" ht="12.75" customHeight="1">
      <c r="A34" s="54" t="s">
        <v>340</v>
      </c>
      <c r="B34" s="147" t="s">
        <v>102</v>
      </c>
      <c r="C34" s="148">
        <v>2</v>
      </c>
      <c r="D34" s="149">
        <v>19.6</v>
      </c>
      <c r="E34" s="56">
        <v>3637</v>
      </c>
    </row>
    <row r="35" spans="1:5" ht="12.75" customHeight="1">
      <c r="A35" s="54" t="s">
        <v>340</v>
      </c>
      <c r="B35" s="147" t="s">
        <v>103</v>
      </c>
      <c r="C35" s="148">
        <v>2</v>
      </c>
      <c r="D35" s="149">
        <v>19.6</v>
      </c>
      <c r="E35" s="56">
        <v>4333</v>
      </c>
    </row>
    <row r="36" spans="1:5" ht="12.75" customHeight="1">
      <c r="A36" s="54" t="s">
        <v>340</v>
      </c>
      <c r="B36" s="147" t="s">
        <v>105</v>
      </c>
      <c r="C36" s="148">
        <v>2</v>
      </c>
      <c r="D36" s="149">
        <v>22.5</v>
      </c>
      <c r="E36" s="56">
        <v>4522</v>
      </c>
    </row>
    <row r="37" spans="1:5" ht="12.75" customHeight="1">
      <c r="A37" s="54" t="s">
        <v>340</v>
      </c>
      <c r="B37" s="147" t="s">
        <v>106</v>
      </c>
      <c r="C37" s="148">
        <v>2</v>
      </c>
      <c r="D37" s="149">
        <v>44</v>
      </c>
      <c r="E37" s="56">
        <v>5429</v>
      </c>
    </row>
    <row r="38" spans="1:5" ht="12.75" customHeight="1">
      <c r="A38" s="54" t="s">
        <v>340</v>
      </c>
      <c r="B38" s="147" t="s">
        <v>101</v>
      </c>
      <c r="C38" s="148">
        <v>3</v>
      </c>
      <c r="D38" s="149">
        <v>63.1</v>
      </c>
      <c r="E38" s="56">
        <v>6971</v>
      </c>
    </row>
    <row r="39" spans="1:5" ht="12.75" customHeight="1">
      <c r="A39" s="54" t="s">
        <v>340</v>
      </c>
      <c r="B39" s="147" t="s">
        <v>107</v>
      </c>
      <c r="C39" s="148">
        <v>3</v>
      </c>
      <c r="D39" s="149">
        <v>63.1</v>
      </c>
      <c r="E39" s="56">
        <v>7318</v>
      </c>
    </row>
    <row r="40" spans="1:5" ht="12.75" customHeight="1" thickBot="1">
      <c r="A40" s="52"/>
      <c r="B40" s="54"/>
      <c r="C40" s="62"/>
      <c r="D40" s="120"/>
      <c r="E40" s="56"/>
    </row>
    <row r="41" spans="1:5" ht="12.75" customHeight="1" thickBot="1">
      <c r="A41" s="125" t="s">
        <v>386</v>
      </c>
      <c r="B41" s="126"/>
      <c r="C41" s="127"/>
      <c r="D41" s="128"/>
      <c r="E41" s="110">
        <f>AVERAGE(E28)</f>
        <v>3033</v>
      </c>
    </row>
    <row r="42" spans="1:5" ht="12.75" customHeight="1" thickBot="1">
      <c r="A42" s="125" t="s">
        <v>387</v>
      </c>
      <c r="B42" s="129"/>
      <c r="C42" s="130"/>
      <c r="D42" s="131"/>
      <c r="E42" s="110">
        <f>AVERAGE(E29:E30)</f>
        <v>3975.5</v>
      </c>
    </row>
    <row r="43" spans="1:5" ht="12.75" customHeight="1" thickBot="1">
      <c r="A43" s="125" t="s">
        <v>388</v>
      </c>
      <c r="B43" s="126"/>
      <c r="C43" s="127"/>
      <c r="D43" s="128"/>
      <c r="E43" s="110">
        <f>AVERAGE(E31:E37)</f>
        <v>4579.571428571428</v>
      </c>
    </row>
    <row r="44" spans="1:5" ht="12.75" customHeight="1" thickBot="1">
      <c r="A44" s="125" t="s">
        <v>389</v>
      </c>
      <c r="B44" s="126"/>
      <c r="C44" s="127"/>
      <c r="D44" s="132"/>
      <c r="E44" s="110">
        <f>AVERAGE(E38:E39)</f>
        <v>7144.5</v>
      </c>
    </row>
    <row r="45" spans="1:5" ht="12.75" customHeight="1">
      <c r="A45" s="7"/>
      <c r="B45" s="48"/>
      <c r="C45" s="50"/>
      <c r="D45" s="97"/>
      <c r="E45" s="19"/>
    </row>
    <row r="46" spans="1:5" ht="12.75" customHeight="1" thickBot="1">
      <c r="A46" s="7"/>
      <c r="B46" s="48"/>
      <c r="C46" s="50"/>
      <c r="D46" s="97"/>
      <c r="E46" s="19"/>
    </row>
    <row r="47" spans="1:6" ht="12.75" customHeight="1" thickBot="1">
      <c r="A47" s="109" t="s">
        <v>303</v>
      </c>
      <c r="B47" s="278" t="s">
        <v>90</v>
      </c>
      <c r="C47" s="279"/>
      <c r="D47" s="280"/>
      <c r="E47" s="150">
        <f>SUM(E21-E41)</f>
        <v>217</v>
      </c>
      <c r="F47" s="151"/>
    </row>
    <row r="48" spans="1:5" ht="12.75" customHeight="1" thickBot="1">
      <c r="A48" s="109" t="s">
        <v>249</v>
      </c>
      <c r="B48" s="278" t="s">
        <v>90</v>
      </c>
      <c r="C48" s="279"/>
      <c r="D48" s="280"/>
      <c r="E48" s="110">
        <f>E22-E42</f>
        <v>1824.5</v>
      </c>
    </row>
    <row r="49" spans="1:5" ht="12.75" customHeight="1" thickBot="1">
      <c r="A49" s="109" t="s">
        <v>250</v>
      </c>
      <c r="B49" s="278" t="s">
        <v>90</v>
      </c>
      <c r="C49" s="279"/>
      <c r="D49" s="280"/>
      <c r="E49" s="110">
        <f>E23-E43</f>
        <v>2298.9285714285716</v>
      </c>
    </row>
    <row r="50" spans="1:5" ht="12.75" customHeight="1" thickBot="1">
      <c r="A50" s="109" t="s">
        <v>251</v>
      </c>
      <c r="B50" s="278" t="s">
        <v>90</v>
      </c>
      <c r="C50" s="279"/>
      <c r="D50" s="280"/>
      <c r="E50" s="110">
        <f>E24-E44</f>
        <v>2848.785</v>
      </c>
    </row>
    <row r="51" spans="1:5" ht="12.75" customHeight="1">
      <c r="A51" s="275" t="s">
        <v>91</v>
      </c>
      <c r="B51" s="276"/>
      <c r="C51" s="276"/>
      <c r="D51" s="276"/>
      <c r="E51" s="277"/>
    </row>
    <row r="52" spans="1:5" ht="29.25" customHeight="1">
      <c r="A52" s="272" t="s">
        <v>304</v>
      </c>
      <c r="B52" s="273"/>
      <c r="C52" s="273"/>
      <c r="D52" s="273"/>
      <c r="E52" s="274"/>
    </row>
    <row r="53" ht="12.75" customHeight="1"/>
    <row r="54" ht="12.75" customHeight="1"/>
    <row r="55" ht="12.75" customHeight="1"/>
    <row r="56" ht="12.75" customHeight="1"/>
    <row r="57" ht="27.75" customHeight="1"/>
    <row r="58" ht="12.75" customHeight="1"/>
    <row r="59" ht="12.75" customHeight="1"/>
    <row r="60" ht="12.75" customHeight="1"/>
    <row r="61" ht="12.75" customHeight="1"/>
    <row r="71" ht="31.5" customHeight="1"/>
    <row r="112" ht="27" customHeight="1"/>
  </sheetData>
  <mergeCells count="6">
    <mergeCell ref="A52:E52"/>
    <mergeCell ref="A51:E51"/>
    <mergeCell ref="B47:D47"/>
    <mergeCell ref="B48:D48"/>
    <mergeCell ref="B49:D49"/>
    <mergeCell ref="B50:D50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96">
      <selection activeCell="F3" sqref="F3"/>
    </sheetView>
  </sheetViews>
  <sheetFormatPr defaultColWidth="9.140625" defaultRowHeight="12.75"/>
  <cols>
    <col min="1" max="1" width="23.00390625" style="7" customWidth="1"/>
    <col min="2" max="2" width="19.28125" style="7" customWidth="1"/>
    <col min="3" max="3" width="10.421875" style="18" bestFit="1" customWidth="1"/>
    <col min="4" max="4" width="15.28125" style="166" customWidth="1"/>
    <col min="5" max="5" width="10.140625" style="19" bestFit="1" customWidth="1"/>
    <col min="6" max="6" width="12.8515625" style="7" bestFit="1" customWidth="1"/>
    <col min="7" max="7" width="17.28125" style="7" bestFit="1" customWidth="1"/>
    <col min="8" max="8" width="14.8515625" style="7" bestFit="1" customWidth="1"/>
    <col min="9" max="9" width="8.7109375" style="7" bestFit="1" customWidth="1"/>
    <col min="10" max="11" width="2.00390625" style="7" bestFit="1" customWidth="1"/>
    <col min="12" max="12" width="5.00390625" style="7" bestFit="1" customWidth="1"/>
    <col min="13" max="16384" width="9.140625" style="7" customWidth="1"/>
  </cols>
  <sheetData>
    <row r="1" spans="1:5" s="100" customFormat="1" ht="25.5">
      <c r="A1" s="101" t="s">
        <v>346</v>
      </c>
      <c r="B1" s="101" t="s">
        <v>0</v>
      </c>
      <c r="C1" s="101" t="s">
        <v>307</v>
      </c>
      <c r="D1" s="102" t="s">
        <v>207</v>
      </c>
      <c r="E1" s="103" t="s">
        <v>79</v>
      </c>
    </row>
    <row r="2" spans="1:5" s="100" customFormat="1" ht="12.75">
      <c r="A2" s="266" t="s">
        <v>417</v>
      </c>
      <c r="B2" s="267"/>
      <c r="C2" s="267">
        <v>1</v>
      </c>
      <c r="D2" s="268">
        <v>12</v>
      </c>
      <c r="E2" s="269">
        <f>E102+E108</f>
        <v>6629.066826342362</v>
      </c>
    </row>
    <row r="3" spans="1:5" s="100" customFormat="1" ht="12.75">
      <c r="A3" s="266" t="s">
        <v>417</v>
      </c>
      <c r="B3" s="267"/>
      <c r="C3" s="267">
        <v>1</v>
      </c>
      <c r="D3" s="268">
        <v>24</v>
      </c>
      <c r="E3" s="269">
        <f>E103+E109</f>
        <v>6682.474835441311</v>
      </c>
    </row>
    <row r="4" spans="1:5" ht="12.75" customHeight="1">
      <c r="A4" s="3" t="s">
        <v>308</v>
      </c>
      <c r="B4" s="98" t="s">
        <v>111</v>
      </c>
      <c r="C4" s="160">
        <v>2</v>
      </c>
      <c r="D4" s="161">
        <v>46.2</v>
      </c>
      <c r="E4" s="6">
        <v>7409</v>
      </c>
    </row>
    <row r="5" spans="1:5" ht="12.75" customHeight="1">
      <c r="A5" s="3" t="s">
        <v>308</v>
      </c>
      <c r="B5" s="98" t="s">
        <v>112</v>
      </c>
      <c r="C5" s="160">
        <v>2</v>
      </c>
      <c r="D5" s="161">
        <v>46.2</v>
      </c>
      <c r="E5" s="6">
        <v>7030</v>
      </c>
    </row>
    <row r="6" spans="1:5" ht="12.75" customHeight="1">
      <c r="A6" s="3" t="s">
        <v>308</v>
      </c>
      <c r="B6" s="98" t="s">
        <v>116</v>
      </c>
      <c r="C6" s="160">
        <v>2</v>
      </c>
      <c r="D6" s="161">
        <v>49</v>
      </c>
      <c r="E6" s="6">
        <v>6717</v>
      </c>
    </row>
    <row r="7" spans="1:5" ht="12.75" customHeight="1">
      <c r="A7" s="3" t="s">
        <v>146</v>
      </c>
      <c r="B7" s="98" t="s">
        <v>124</v>
      </c>
      <c r="C7" s="160">
        <v>2</v>
      </c>
      <c r="D7" s="161">
        <v>49.19</v>
      </c>
      <c r="E7" s="6">
        <v>6674</v>
      </c>
    </row>
    <row r="8" spans="1:5" ht="12.75" customHeight="1">
      <c r="A8" s="3" t="s">
        <v>146</v>
      </c>
      <c r="B8" s="98" t="s">
        <v>126</v>
      </c>
      <c r="C8" s="160">
        <v>2</v>
      </c>
      <c r="D8" s="161">
        <v>54.54</v>
      </c>
      <c r="E8" s="6">
        <v>7419</v>
      </c>
    </row>
    <row r="9" spans="1:5" ht="12.75" customHeight="1">
      <c r="A9" s="3" t="s">
        <v>146</v>
      </c>
      <c r="B9" s="98" t="s">
        <v>139</v>
      </c>
      <c r="C9" s="160">
        <v>2</v>
      </c>
      <c r="D9" s="161">
        <v>50.47</v>
      </c>
      <c r="E9" s="6">
        <v>7657</v>
      </c>
    </row>
    <row r="10" spans="1:5" ht="12.75" customHeight="1">
      <c r="A10" s="3" t="s">
        <v>146</v>
      </c>
      <c r="B10" s="98" t="s">
        <v>140</v>
      </c>
      <c r="C10" s="160">
        <v>2</v>
      </c>
      <c r="D10" s="161">
        <v>55.96</v>
      </c>
      <c r="E10" s="6">
        <v>7950</v>
      </c>
    </row>
    <row r="11" spans="1:5" ht="12.75" customHeight="1">
      <c r="A11" s="98" t="s">
        <v>148</v>
      </c>
      <c r="B11" s="98" t="s">
        <v>151</v>
      </c>
      <c r="C11" s="160">
        <v>2</v>
      </c>
      <c r="D11" s="161">
        <v>46.1</v>
      </c>
      <c r="E11" s="6">
        <v>7300</v>
      </c>
    </row>
    <row r="12" spans="1:5" ht="12.75" customHeight="1">
      <c r="A12" s="98" t="s">
        <v>160</v>
      </c>
      <c r="B12" s="98" t="s">
        <v>161</v>
      </c>
      <c r="C12" s="160">
        <v>2</v>
      </c>
      <c r="D12" s="161">
        <v>51.6</v>
      </c>
      <c r="E12" s="6">
        <v>12391</v>
      </c>
    </row>
    <row r="13" spans="1:5" ht="12.75" customHeight="1">
      <c r="A13" s="98" t="s">
        <v>160</v>
      </c>
      <c r="B13" s="98" t="s">
        <v>162</v>
      </c>
      <c r="C13" s="160">
        <v>2</v>
      </c>
      <c r="D13" s="161">
        <v>51.6</v>
      </c>
      <c r="E13" s="6">
        <v>12769</v>
      </c>
    </row>
    <row r="14" spans="1:5" ht="12.75" customHeight="1">
      <c r="A14" s="98" t="s">
        <v>160</v>
      </c>
      <c r="B14" s="98" t="s">
        <v>163</v>
      </c>
      <c r="C14" s="160">
        <v>2</v>
      </c>
      <c r="D14" s="161">
        <v>51.6</v>
      </c>
      <c r="E14" s="6">
        <v>13838</v>
      </c>
    </row>
    <row r="15" spans="1:5" ht="12.75" customHeight="1">
      <c r="A15" s="98" t="s">
        <v>160</v>
      </c>
      <c r="B15" s="98" t="s">
        <v>164</v>
      </c>
      <c r="C15" s="160">
        <v>2</v>
      </c>
      <c r="D15" s="161">
        <v>51.6</v>
      </c>
      <c r="E15" s="6">
        <v>14269</v>
      </c>
    </row>
    <row r="16" spans="1:5" ht="12.75" customHeight="1">
      <c r="A16" s="98" t="s">
        <v>186</v>
      </c>
      <c r="B16" s="98" t="s">
        <v>185</v>
      </c>
      <c r="C16" s="160">
        <v>2</v>
      </c>
      <c r="D16" s="161">
        <v>49</v>
      </c>
      <c r="E16" s="6">
        <v>6384.09</v>
      </c>
    </row>
    <row r="17" spans="1:5" ht="12.75" customHeight="1">
      <c r="A17" s="98" t="s">
        <v>186</v>
      </c>
      <c r="B17" s="98" t="s">
        <v>183</v>
      </c>
      <c r="C17" s="160">
        <v>2</v>
      </c>
      <c r="D17" s="161">
        <v>49</v>
      </c>
      <c r="E17" s="6">
        <v>6791.82</v>
      </c>
    </row>
    <row r="18" spans="1:5" ht="12.75" customHeight="1">
      <c r="A18" s="98" t="s">
        <v>195</v>
      </c>
      <c r="B18" s="98" t="s">
        <v>187</v>
      </c>
      <c r="C18" s="160">
        <v>2</v>
      </c>
      <c r="D18" s="161">
        <v>46.5</v>
      </c>
      <c r="E18" s="6">
        <v>7830</v>
      </c>
    </row>
    <row r="19" spans="1:5" ht="12.75" customHeight="1">
      <c r="A19" s="98" t="s">
        <v>195</v>
      </c>
      <c r="B19" s="98" t="s">
        <v>188</v>
      </c>
      <c r="C19" s="160">
        <v>2</v>
      </c>
      <c r="D19" s="161">
        <v>46.5</v>
      </c>
      <c r="E19" s="6">
        <v>8070</v>
      </c>
    </row>
    <row r="20" spans="1:5" ht="12.75" customHeight="1">
      <c r="A20" s="98" t="s">
        <v>195</v>
      </c>
      <c r="B20" s="98" t="s">
        <v>190</v>
      </c>
      <c r="C20" s="160">
        <v>2</v>
      </c>
      <c r="D20" s="161">
        <v>46.5</v>
      </c>
      <c r="E20" s="6">
        <v>13200</v>
      </c>
    </row>
    <row r="21" spans="1:5" ht="12.75" customHeight="1">
      <c r="A21" s="98" t="s">
        <v>195</v>
      </c>
      <c r="B21" s="98" t="s">
        <v>191</v>
      </c>
      <c r="C21" s="160">
        <v>2</v>
      </c>
      <c r="D21" s="161">
        <v>46.5</v>
      </c>
      <c r="E21" s="6">
        <v>13560</v>
      </c>
    </row>
    <row r="22" spans="1:5" ht="12.75" customHeight="1">
      <c r="A22" s="99" t="s">
        <v>195</v>
      </c>
      <c r="B22" s="99" t="s">
        <v>202</v>
      </c>
      <c r="C22" s="124">
        <v>2</v>
      </c>
      <c r="D22" s="122">
        <v>46.5</v>
      </c>
      <c r="E22" s="6">
        <v>11660</v>
      </c>
    </row>
    <row r="23" spans="1:5" ht="12.75" customHeight="1">
      <c r="A23" s="99" t="s">
        <v>195</v>
      </c>
      <c r="B23" s="99" t="s">
        <v>203</v>
      </c>
      <c r="C23" s="124">
        <v>2</v>
      </c>
      <c r="D23" s="122">
        <v>46.5</v>
      </c>
      <c r="E23" s="6">
        <v>12020</v>
      </c>
    </row>
    <row r="24" spans="1:5" ht="12.75" customHeight="1">
      <c r="A24" s="3" t="s">
        <v>308</v>
      </c>
      <c r="B24" s="99" t="s">
        <v>113</v>
      </c>
      <c r="C24" s="124">
        <v>3</v>
      </c>
      <c r="D24" s="122">
        <v>69.5</v>
      </c>
      <c r="E24" s="6">
        <v>10115</v>
      </c>
    </row>
    <row r="25" spans="1:5" ht="12.75" customHeight="1">
      <c r="A25" s="3" t="s">
        <v>308</v>
      </c>
      <c r="B25" s="99" t="s">
        <v>114</v>
      </c>
      <c r="C25" s="124">
        <v>3</v>
      </c>
      <c r="D25" s="122">
        <v>69.5</v>
      </c>
      <c r="E25" s="6">
        <v>9546</v>
      </c>
    </row>
    <row r="26" spans="1:5" ht="12.75" customHeight="1">
      <c r="A26" s="3" t="s">
        <v>308</v>
      </c>
      <c r="B26" s="99" t="s">
        <v>120</v>
      </c>
      <c r="C26" s="124">
        <v>3</v>
      </c>
      <c r="D26" s="122">
        <v>64.4</v>
      </c>
      <c r="E26" s="6">
        <v>17062</v>
      </c>
    </row>
    <row r="27" spans="1:5" ht="12.75" customHeight="1">
      <c r="A27" s="3" t="s">
        <v>308</v>
      </c>
      <c r="B27" s="99" t="s">
        <v>121</v>
      </c>
      <c r="C27" s="124">
        <v>3</v>
      </c>
      <c r="D27" s="122">
        <v>64.4</v>
      </c>
      <c r="E27" s="6">
        <v>15675</v>
      </c>
    </row>
    <row r="28" spans="1:5" ht="12.75" customHeight="1">
      <c r="A28" s="99" t="s">
        <v>159</v>
      </c>
      <c r="B28" s="99" t="s">
        <v>157</v>
      </c>
      <c r="C28" s="124">
        <v>3</v>
      </c>
      <c r="D28" s="122">
        <v>80</v>
      </c>
      <c r="E28" s="6">
        <v>8565</v>
      </c>
    </row>
    <row r="29" spans="1:5" ht="12.75" customHeight="1">
      <c r="A29" s="99" t="s">
        <v>159</v>
      </c>
      <c r="B29" s="99" t="s">
        <v>158</v>
      </c>
      <c r="C29" s="124">
        <v>3</v>
      </c>
      <c r="D29" s="122">
        <v>80</v>
      </c>
      <c r="E29" s="6">
        <v>10392</v>
      </c>
    </row>
    <row r="30" spans="1:5" ht="12.75" customHeight="1">
      <c r="A30" s="99" t="s">
        <v>186</v>
      </c>
      <c r="B30" s="99" t="s">
        <v>184</v>
      </c>
      <c r="C30" s="124">
        <v>3</v>
      </c>
      <c r="D30" s="122">
        <v>72</v>
      </c>
      <c r="E30" s="6">
        <v>9617.78</v>
      </c>
    </row>
    <row r="31" spans="1:5" ht="12.75" customHeight="1">
      <c r="A31" s="99" t="s">
        <v>195</v>
      </c>
      <c r="B31" s="99" t="s">
        <v>192</v>
      </c>
      <c r="C31" s="124">
        <v>3</v>
      </c>
      <c r="D31" s="122">
        <v>79.6</v>
      </c>
      <c r="E31" s="6">
        <v>19580</v>
      </c>
    </row>
    <row r="32" spans="1:5" ht="12.75" customHeight="1">
      <c r="A32" s="99" t="s">
        <v>195</v>
      </c>
      <c r="B32" s="99" t="s">
        <v>193</v>
      </c>
      <c r="C32" s="124">
        <v>3</v>
      </c>
      <c r="D32" s="122">
        <v>79.6</v>
      </c>
      <c r="E32" s="6">
        <v>20170</v>
      </c>
    </row>
    <row r="33" spans="1:5" ht="12.75" customHeight="1">
      <c r="A33" s="111" t="s">
        <v>195</v>
      </c>
      <c r="B33" s="111" t="s">
        <v>204</v>
      </c>
      <c r="C33" s="162">
        <v>3</v>
      </c>
      <c r="D33" s="163">
        <v>79.6</v>
      </c>
      <c r="E33" s="104">
        <v>17220</v>
      </c>
    </row>
    <row r="34" spans="1:5" ht="12.75" customHeight="1">
      <c r="A34" s="98" t="s">
        <v>195</v>
      </c>
      <c r="B34" s="98" t="s">
        <v>206</v>
      </c>
      <c r="C34" s="160">
        <v>3</v>
      </c>
      <c r="D34" s="161">
        <v>79.6</v>
      </c>
      <c r="E34" s="6">
        <v>17680</v>
      </c>
    </row>
    <row r="35" spans="1:5" ht="12.75" customHeight="1" thickBot="1">
      <c r="A35" s="98"/>
      <c r="B35" s="98"/>
      <c r="C35" s="160"/>
      <c r="D35" s="161"/>
      <c r="E35" s="6"/>
    </row>
    <row r="36" spans="1:5" ht="12.75" customHeight="1" thickBot="1">
      <c r="A36" s="125" t="s">
        <v>394</v>
      </c>
      <c r="B36" s="129"/>
      <c r="C36" s="130"/>
      <c r="D36" s="134"/>
      <c r="E36" s="110">
        <v>6871</v>
      </c>
    </row>
    <row r="37" spans="1:5" ht="12.75" customHeight="1" thickBot="1">
      <c r="A37" s="125" t="s">
        <v>395</v>
      </c>
      <c r="B37" s="129"/>
      <c r="C37" s="130"/>
      <c r="D37" s="134"/>
      <c r="E37" s="110">
        <v>6927</v>
      </c>
    </row>
    <row r="38" spans="1:5" ht="12.75" customHeight="1" thickBot="1">
      <c r="A38" s="125" t="s">
        <v>396</v>
      </c>
      <c r="B38" s="126"/>
      <c r="C38" s="127"/>
      <c r="D38" s="133"/>
      <c r="E38" s="110">
        <f>AVERAGE(E4:E23)</f>
        <v>9546.9455</v>
      </c>
    </row>
    <row r="39" spans="1:5" ht="12.75" customHeight="1" thickBot="1">
      <c r="A39" s="125" t="s">
        <v>397</v>
      </c>
      <c r="B39" s="126"/>
      <c r="C39" s="127"/>
      <c r="D39" s="135"/>
      <c r="E39" s="110">
        <f>AVERAGE(E24:E34)</f>
        <v>14147.525454545454</v>
      </c>
    </row>
    <row r="40" spans="1:5" ht="12.75" customHeight="1">
      <c r="A40" s="105"/>
      <c r="B40" s="106"/>
      <c r="C40" s="154"/>
      <c r="D40" s="107"/>
      <c r="E40" s="108"/>
    </row>
    <row r="41" spans="1:5" ht="12.75" customHeight="1">
      <c r="A41" s="25"/>
      <c r="B41" s="14"/>
      <c r="C41" s="158"/>
      <c r="D41" s="96"/>
      <c r="E41" s="27"/>
    </row>
    <row r="42" spans="1:5" ht="25.5" customHeight="1">
      <c r="A42" s="101" t="s">
        <v>228</v>
      </c>
      <c r="B42" s="101" t="s">
        <v>0</v>
      </c>
      <c r="C42" s="101" t="s">
        <v>147</v>
      </c>
      <c r="D42" s="102" t="s">
        <v>207</v>
      </c>
      <c r="E42" s="103" t="s">
        <v>79</v>
      </c>
    </row>
    <row r="43" spans="1:5" ht="12" customHeight="1">
      <c r="A43" s="3" t="s">
        <v>146</v>
      </c>
      <c r="B43" s="98" t="s">
        <v>136</v>
      </c>
      <c r="C43" s="160">
        <v>1</v>
      </c>
      <c r="D43" s="161">
        <v>16.22</v>
      </c>
      <c r="E43" s="6">
        <v>5888</v>
      </c>
    </row>
    <row r="44" spans="1:5" ht="12" customHeight="1">
      <c r="A44" s="3" t="s">
        <v>308</v>
      </c>
      <c r="B44" s="98" t="s">
        <v>115</v>
      </c>
      <c r="C44" s="160">
        <v>1</v>
      </c>
      <c r="D44" s="161">
        <v>23</v>
      </c>
      <c r="E44" s="6">
        <v>4886</v>
      </c>
    </row>
    <row r="45" spans="1:5" ht="12" customHeight="1">
      <c r="A45" s="3" t="s">
        <v>308</v>
      </c>
      <c r="B45" s="98" t="s">
        <v>118</v>
      </c>
      <c r="C45" s="160">
        <v>1</v>
      </c>
      <c r="D45" s="161">
        <v>22.1</v>
      </c>
      <c r="E45" s="6">
        <v>7695</v>
      </c>
    </row>
    <row r="46" spans="1:5" ht="12" customHeight="1">
      <c r="A46" s="3" t="s">
        <v>146</v>
      </c>
      <c r="B46" s="98" t="s">
        <v>122</v>
      </c>
      <c r="C46" s="160">
        <v>1</v>
      </c>
      <c r="D46" s="161">
        <v>20.05</v>
      </c>
      <c r="E46" s="6">
        <v>4913</v>
      </c>
    </row>
    <row r="47" spans="1:5" ht="12" customHeight="1">
      <c r="A47" s="3" t="s">
        <v>146</v>
      </c>
      <c r="B47" s="98" t="s">
        <v>123</v>
      </c>
      <c r="C47" s="160">
        <v>1</v>
      </c>
      <c r="D47" s="161">
        <v>21</v>
      </c>
      <c r="E47" s="6">
        <v>5400</v>
      </c>
    </row>
    <row r="48" spans="1:5" ht="12" customHeight="1">
      <c r="A48" s="3" t="s">
        <v>146</v>
      </c>
      <c r="B48" s="98" t="s">
        <v>134</v>
      </c>
      <c r="C48" s="160">
        <v>1</v>
      </c>
      <c r="D48" s="161">
        <v>20.57</v>
      </c>
      <c r="E48" s="6">
        <v>5610</v>
      </c>
    </row>
    <row r="49" spans="1:5" ht="12" customHeight="1">
      <c r="A49" s="3" t="s">
        <v>146</v>
      </c>
      <c r="B49" s="98" t="s">
        <v>135</v>
      </c>
      <c r="C49" s="160">
        <v>1</v>
      </c>
      <c r="D49" s="161">
        <v>22</v>
      </c>
      <c r="E49" s="6">
        <v>5837</v>
      </c>
    </row>
    <row r="50" spans="1:5" ht="12" customHeight="1">
      <c r="A50" s="3" t="s">
        <v>146</v>
      </c>
      <c r="B50" s="98" t="s">
        <v>137</v>
      </c>
      <c r="C50" s="160">
        <v>1</v>
      </c>
      <c r="D50" s="161">
        <v>31.72</v>
      </c>
      <c r="E50" s="6">
        <v>7110</v>
      </c>
    </row>
    <row r="51" spans="1:5" ht="12" customHeight="1">
      <c r="A51" s="98" t="s">
        <v>148</v>
      </c>
      <c r="B51" s="98" t="s">
        <v>149</v>
      </c>
      <c r="C51" s="160">
        <v>1</v>
      </c>
      <c r="D51" s="161">
        <v>20.85</v>
      </c>
      <c r="E51" s="6">
        <v>5490</v>
      </c>
    </row>
    <row r="52" spans="1:5" ht="12" customHeight="1">
      <c r="A52" s="98" t="s">
        <v>148</v>
      </c>
      <c r="B52" s="98" t="s">
        <v>150</v>
      </c>
      <c r="C52" s="160">
        <v>1</v>
      </c>
      <c r="D52" s="161">
        <v>20.6</v>
      </c>
      <c r="E52" s="6">
        <v>7510</v>
      </c>
    </row>
    <row r="53" spans="1:5" ht="12" customHeight="1">
      <c r="A53" s="98" t="s">
        <v>160</v>
      </c>
      <c r="B53" s="98" t="s">
        <v>165</v>
      </c>
      <c r="C53" s="160">
        <v>1</v>
      </c>
      <c r="D53" s="161">
        <v>24.2</v>
      </c>
      <c r="E53" s="6">
        <v>6054</v>
      </c>
    </row>
    <row r="54" spans="1:5" ht="12" customHeight="1">
      <c r="A54" s="98" t="s">
        <v>160</v>
      </c>
      <c r="B54" s="98" t="s">
        <v>166</v>
      </c>
      <c r="C54" s="160">
        <v>1</v>
      </c>
      <c r="D54" s="161">
        <v>24.2</v>
      </c>
      <c r="E54" s="6">
        <v>6054</v>
      </c>
    </row>
    <row r="55" spans="1:5" ht="12" customHeight="1">
      <c r="A55" s="98" t="s">
        <v>160</v>
      </c>
      <c r="B55" s="98" t="s">
        <v>167</v>
      </c>
      <c r="C55" s="160">
        <v>1</v>
      </c>
      <c r="D55" s="161">
        <v>24.2</v>
      </c>
      <c r="E55" s="6">
        <v>5819</v>
      </c>
    </row>
    <row r="56" spans="1:5" ht="12" customHeight="1">
      <c r="A56" s="98" t="s">
        <v>160</v>
      </c>
      <c r="B56" s="98" t="s">
        <v>168</v>
      </c>
      <c r="C56" s="160">
        <v>1</v>
      </c>
      <c r="D56" s="161">
        <v>24.2</v>
      </c>
      <c r="E56" s="6">
        <v>5819</v>
      </c>
    </row>
    <row r="57" spans="1:5" ht="12" customHeight="1">
      <c r="A57" s="98" t="s">
        <v>195</v>
      </c>
      <c r="B57" s="98" t="s">
        <v>196</v>
      </c>
      <c r="C57" s="160">
        <v>1</v>
      </c>
      <c r="D57" s="161">
        <v>20.5</v>
      </c>
      <c r="E57" s="112">
        <v>4780</v>
      </c>
    </row>
    <row r="58" spans="1:5" ht="12" customHeight="1">
      <c r="A58" s="98" t="s">
        <v>195</v>
      </c>
      <c r="B58" s="98" t="s">
        <v>197</v>
      </c>
      <c r="C58" s="160">
        <v>1</v>
      </c>
      <c r="D58" s="161">
        <v>20.5</v>
      </c>
      <c r="E58" s="112">
        <v>5420</v>
      </c>
    </row>
    <row r="59" spans="1:5" ht="12" customHeight="1">
      <c r="A59" s="98" t="s">
        <v>195</v>
      </c>
      <c r="B59" s="98" t="s">
        <v>198</v>
      </c>
      <c r="C59" s="160">
        <v>1</v>
      </c>
      <c r="D59" s="161">
        <v>44.9</v>
      </c>
      <c r="E59" s="112">
        <v>6570</v>
      </c>
    </row>
    <row r="60" spans="1:5" ht="12" customHeight="1">
      <c r="A60" s="3" t="s">
        <v>308</v>
      </c>
      <c r="B60" s="98" t="s">
        <v>119</v>
      </c>
      <c r="C60" s="160">
        <v>2</v>
      </c>
      <c r="D60" s="161">
        <v>48.2</v>
      </c>
      <c r="E60" s="6">
        <v>11717</v>
      </c>
    </row>
    <row r="61" spans="1:5" ht="12" customHeight="1">
      <c r="A61" s="3" t="s">
        <v>146</v>
      </c>
      <c r="B61" s="98" t="s">
        <v>127</v>
      </c>
      <c r="C61" s="160">
        <v>2</v>
      </c>
      <c r="D61" s="161">
        <v>54.54</v>
      </c>
      <c r="E61" s="6">
        <v>9952</v>
      </c>
    </row>
    <row r="62" spans="1:5" ht="12" customHeight="1">
      <c r="A62" s="3" t="s">
        <v>146</v>
      </c>
      <c r="B62" s="98" t="s">
        <v>125</v>
      </c>
      <c r="C62" s="160">
        <v>2</v>
      </c>
      <c r="D62" s="161">
        <v>49.19</v>
      </c>
      <c r="E62" s="6">
        <v>9579</v>
      </c>
    </row>
    <row r="63" spans="1:5" ht="12" customHeight="1">
      <c r="A63" s="3" t="s">
        <v>146</v>
      </c>
      <c r="B63" s="98" t="s">
        <v>128</v>
      </c>
      <c r="C63" s="160">
        <v>2</v>
      </c>
      <c r="D63" s="161">
        <v>30.32</v>
      </c>
      <c r="E63" s="6">
        <v>6255</v>
      </c>
    </row>
    <row r="64" spans="1:5" ht="12" customHeight="1">
      <c r="A64" s="3" t="s">
        <v>146</v>
      </c>
      <c r="B64" s="98" t="s">
        <v>138</v>
      </c>
      <c r="C64" s="160">
        <v>2</v>
      </c>
      <c r="D64" s="161">
        <v>31.72</v>
      </c>
      <c r="E64" s="6">
        <v>9785</v>
      </c>
    </row>
    <row r="65" spans="1:5" ht="12" customHeight="1">
      <c r="A65" s="3" t="s">
        <v>146</v>
      </c>
      <c r="B65" s="98" t="s">
        <v>141</v>
      </c>
      <c r="C65" s="160">
        <v>2</v>
      </c>
      <c r="D65" s="161">
        <v>31.72</v>
      </c>
      <c r="E65" s="6">
        <v>6633</v>
      </c>
    </row>
    <row r="66" spans="1:5" ht="12" customHeight="1">
      <c r="A66" s="98" t="s">
        <v>148</v>
      </c>
      <c r="B66" s="98" t="s">
        <v>152</v>
      </c>
      <c r="C66" s="160">
        <v>2</v>
      </c>
      <c r="D66" s="161">
        <v>46.1</v>
      </c>
      <c r="E66" s="6">
        <v>7790</v>
      </c>
    </row>
    <row r="67" spans="1:5" ht="12" customHeight="1">
      <c r="A67" s="98" t="s">
        <v>148</v>
      </c>
      <c r="B67" s="98" t="s">
        <v>153</v>
      </c>
      <c r="C67" s="160">
        <v>2</v>
      </c>
      <c r="D67" s="161">
        <v>45.05</v>
      </c>
      <c r="E67" s="6">
        <v>9630</v>
      </c>
    </row>
    <row r="68" spans="1:5" ht="12" customHeight="1">
      <c r="A68" s="98" t="s">
        <v>148</v>
      </c>
      <c r="B68" s="98" t="s">
        <v>154</v>
      </c>
      <c r="C68" s="160">
        <v>2</v>
      </c>
      <c r="D68" s="161">
        <v>45.05</v>
      </c>
      <c r="E68" s="6">
        <v>10310</v>
      </c>
    </row>
    <row r="69" spans="1:5" ht="12" customHeight="1">
      <c r="A69" s="98" t="s">
        <v>148</v>
      </c>
      <c r="B69" s="98" t="s">
        <v>155</v>
      </c>
      <c r="C69" s="160">
        <v>2</v>
      </c>
      <c r="D69" s="161">
        <v>20.2</v>
      </c>
      <c r="E69" s="6">
        <v>7120</v>
      </c>
    </row>
    <row r="70" spans="1:5" ht="12" customHeight="1">
      <c r="A70" s="98" t="s">
        <v>148</v>
      </c>
      <c r="B70" s="98" t="s">
        <v>156</v>
      </c>
      <c r="C70" s="160">
        <v>2</v>
      </c>
      <c r="D70" s="161">
        <v>20.2</v>
      </c>
      <c r="E70" s="6">
        <v>7400</v>
      </c>
    </row>
    <row r="71" spans="1:5" ht="12" customHeight="1">
      <c r="A71" s="98" t="s">
        <v>160</v>
      </c>
      <c r="B71" s="98" t="s">
        <v>169</v>
      </c>
      <c r="C71" s="160">
        <v>2</v>
      </c>
      <c r="D71" s="161">
        <v>46</v>
      </c>
      <c r="E71" s="6">
        <v>8056</v>
      </c>
    </row>
    <row r="72" spans="1:5" ht="12" customHeight="1">
      <c r="A72" s="98" t="s">
        <v>160</v>
      </c>
      <c r="B72" s="98" t="s">
        <v>170</v>
      </c>
      <c r="C72" s="160">
        <v>2</v>
      </c>
      <c r="D72" s="161">
        <v>46</v>
      </c>
      <c r="E72" s="6">
        <v>8056</v>
      </c>
    </row>
    <row r="73" spans="1:5" ht="12" customHeight="1">
      <c r="A73" s="98" t="s">
        <v>160</v>
      </c>
      <c r="B73" s="98" t="s">
        <v>171</v>
      </c>
      <c r="C73" s="160">
        <v>2</v>
      </c>
      <c r="D73" s="161">
        <v>46</v>
      </c>
      <c r="E73" s="6">
        <v>8056</v>
      </c>
    </row>
    <row r="74" spans="1:5" ht="12" customHeight="1">
      <c r="A74" s="98" t="s">
        <v>160</v>
      </c>
      <c r="B74" s="98" t="s">
        <v>172</v>
      </c>
      <c r="C74" s="160">
        <v>2</v>
      </c>
      <c r="D74" s="161">
        <v>46</v>
      </c>
      <c r="E74" s="6">
        <v>8056</v>
      </c>
    </row>
    <row r="75" spans="1:5" ht="12" customHeight="1">
      <c r="A75" s="98" t="s">
        <v>195</v>
      </c>
      <c r="B75" s="98" t="s">
        <v>199</v>
      </c>
      <c r="C75" s="160">
        <v>2</v>
      </c>
      <c r="D75" s="161">
        <v>44.9</v>
      </c>
      <c r="E75" s="112">
        <v>7280</v>
      </c>
    </row>
    <row r="76" spans="1:5" ht="12" customHeight="1">
      <c r="A76" s="3" t="s">
        <v>308</v>
      </c>
      <c r="B76" s="98" t="s">
        <v>117</v>
      </c>
      <c r="C76" s="160">
        <v>3</v>
      </c>
      <c r="D76" s="161">
        <v>72</v>
      </c>
      <c r="E76" s="6">
        <v>9376</v>
      </c>
    </row>
    <row r="77" spans="1:5" ht="12" customHeight="1">
      <c r="A77" s="3" t="s">
        <v>146</v>
      </c>
      <c r="B77" s="98" t="s">
        <v>129</v>
      </c>
      <c r="C77" s="160">
        <v>3</v>
      </c>
      <c r="D77" s="161">
        <v>72.19</v>
      </c>
      <c r="E77" s="6">
        <v>9087</v>
      </c>
    </row>
    <row r="78" spans="1:5" ht="12" customHeight="1">
      <c r="A78" s="3" t="s">
        <v>146</v>
      </c>
      <c r="B78" s="98" t="s">
        <v>131</v>
      </c>
      <c r="C78" s="160">
        <v>3</v>
      </c>
      <c r="D78" s="161">
        <v>73</v>
      </c>
      <c r="E78" s="6">
        <v>10333</v>
      </c>
    </row>
    <row r="79" spans="1:5" ht="12" customHeight="1">
      <c r="A79" s="3" t="s">
        <v>146</v>
      </c>
      <c r="B79" s="98" t="s">
        <v>132</v>
      </c>
      <c r="C79" s="160">
        <v>3</v>
      </c>
      <c r="D79" s="161">
        <v>79.71</v>
      </c>
      <c r="E79" s="6">
        <v>13461</v>
      </c>
    </row>
    <row r="80" spans="1:5" ht="12" customHeight="1">
      <c r="A80" s="3" t="s">
        <v>146</v>
      </c>
      <c r="B80" s="98" t="s">
        <v>130</v>
      </c>
      <c r="C80" s="160">
        <v>3</v>
      </c>
      <c r="D80" s="161">
        <v>72.19</v>
      </c>
      <c r="E80" s="6">
        <v>12953</v>
      </c>
    </row>
    <row r="81" spans="1:5" ht="12" customHeight="1">
      <c r="A81" s="3" t="s">
        <v>146</v>
      </c>
      <c r="B81" s="98" t="s">
        <v>133</v>
      </c>
      <c r="C81" s="160">
        <v>3</v>
      </c>
      <c r="D81" s="161">
        <v>57.75</v>
      </c>
      <c r="E81" s="6">
        <v>12235</v>
      </c>
    </row>
    <row r="82" spans="1:5" ht="12" customHeight="1">
      <c r="A82" s="3" t="s">
        <v>146</v>
      </c>
      <c r="B82" s="98" t="s">
        <v>142</v>
      </c>
      <c r="C82" s="160">
        <v>3</v>
      </c>
      <c r="D82" s="161">
        <v>74.06</v>
      </c>
      <c r="E82" s="6">
        <v>10736</v>
      </c>
    </row>
    <row r="83" spans="1:5" ht="12" customHeight="1">
      <c r="A83" s="3" t="s">
        <v>146</v>
      </c>
      <c r="B83" s="98" t="s">
        <v>144</v>
      </c>
      <c r="C83" s="160">
        <v>3</v>
      </c>
      <c r="D83" s="161">
        <v>81.78</v>
      </c>
      <c r="E83" s="6">
        <v>11155</v>
      </c>
    </row>
    <row r="84" spans="1:5" ht="12" customHeight="1">
      <c r="A84" s="3" t="s">
        <v>146</v>
      </c>
      <c r="B84" s="98" t="s">
        <v>145</v>
      </c>
      <c r="C84" s="160">
        <v>3</v>
      </c>
      <c r="D84" s="161">
        <v>81.78</v>
      </c>
      <c r="E84" s="6">
        <v>16339</v>
      </c>
    </row>
    <row r="85" spans="1:5" ht="12" customHeight="1">
      <c r="A85" s="3" t="s">
        <v>146</v>
      </c>
      <c r="B85" s="98" t="s">
        <v>143</v>
      </c>
      <c r="C85" s="160">
        <v>3</v>
      </c>
      <c r="D85" s="161">
        <v>74.06</v>
      </c>
      <c r="E85" s="6">
        <v>15723</v>
      </c>
    </row>
    <row r="86" spans="1:5" ht="12" customHeight="1">
      <c r="A86" s="98" t="s">
        <v>160</v>
      </c>
      <c r="B86" s="98" t="s">
        <v>173</v>
      </c>
      <c r="C86" s="160">
        <v>3</v>
      </c>
      <c r="D86" s="161">
        <v>69.1</v>
      </c>
      <c r="E86" s="6">
        <v>10834</v>
      </c>
    </row>
    <row r="87" spans="1:5" ht="12" customHeight="1">
      <c r="A87" s="98" t="s">
        <v>160</v>
      </c>
      <c r="B87" s="98" t="s">
        <v>174</v>
      </c>
      <c r="C87" s="160">
        <v>3</v>
      </c>
      <c r="D87" s="161">
        <v>69.1</v>
      </c>
      <c r="E87" s="6">
        <v>10834</v>
      </c>
    </row>
    <row r="88" spans="1:5" ht="12" customHeight="1">
      <c r="A88" s="98" t="s">
        <v>160</v>
      </c>
      <c r="B88" s="98" t="s">
        <v>175</v>
      </c>
      <c r="C88" s="160">
        <v>3</v>
      </c>
      <c r="D88" s="161">
        <v>69.1</v>
      </c>
      <c r="E88" s="6">
        <v>10834</v>
      </c>
    </row>
    <row r="89" spans="1:5" ht="12" customHeight="1">
      <c r="A89" s="98" t="s">
        <v>160</v>
      </c>
      <c r="B89" s="98" t="s">
        <v>176</v>
      </c>
      <c r="C89" s="160">
        <v>3</v>
      </c>
      <c r="D89" s="161">
        <v>69.1</v>
      </c>
      <c r="E89" s="6">
        <v>10834</v>
      </c>
    </row>
    <row r="90" spans="1:5" ht="12" customHeight="1">
      <c r="A90" s="98" t="s">
        <v>160</v>
      </c>
      <c r="B90" s="98" t="s">
        <v>177</v>
      </c>
      <c r="C90" s="160">
        <v>3</v>
      </c>
      <c r="D90" s="161">
        <v>69.1</v>
      </c>
      <c r="E90" s="6">
        <v>11124</v>
      </c>
    </row>
    <row r="91" spans="1:5" ht="12" customHeight="1">
      <c r="A91" s="98" t="s">
        <v>160</v>
      </c>
      <c r="B91" s="98" t="s">
        <v>178</v>
      </c>
      <c r="C91" s="160">
        <v>3</v>
      </c>
      <c r="D91" s="161">
        <v>69.1</v>
      </c>
      <c r="E91" s="6">
        <v>11124</v>
      </c>
    </row>
    <row r="92" spans="1:5" ht="12" customHeight="1">
      <c r="A92" s="99" t="s">
        <v>160</v>
      </c>
      <c r="B92" s="99" t="s">
        <v>179</v>
      </c>
      <c r="C92" s="124">
        <v>3</v>
      </c>
      <c r="D92" s="122">
        <v>69.1</v>
      </c>
      <c r="E92" s="112">
        <v>11124</v>
      </c>
    </row>
    <row r="93" spans="1:5" ht="12" customHeight="1">
      <c r="A93" s="99" t="s">
        <v>160</v>
      </c>
      <c r="B93" s="99" t="s">
        <v>180</v>
      </c>
      <c r="C93" s="124">
        <v>3</v>
      </c>
      <c r="D93" s="122">
        <v>69.1</v>
      </c>
      <c r="E93" s="112">
        <v>11124</v>
      </c>
    </row>
    <row r="94" spans="1:5" ht="12" customHeight="1">
      <c r="A94" s="99" t="s">
        <v>160</v>
      </c>
      <c r="B94" s="99" t="s">
        <v>181</v>
      </c>
      <c r="C94" s="124">
        <v>3</v>
      </c>
      <c r="D94" s="122">
        <v>69.1</v>
      </c>
      <c r="E94" s="112">
        <v>10749</v>
      </c>
    </row>
    <row r="95" spans="1:5" ht="12" customHeight="1">
      <c r="A95" s="99" t="s">
        <v>160</v>
      </c>
      <c r="B95" s="99" t="s">
        <v>182</v>
      </c>
      <c r="C95" s="124">
        <v>3</v>
      </c>
      <c r="D95" s="122">
        <v>69.1</v>
      </c>
      <c r="E95" s="112">
        <v>10749</v>
      </c>
    </row>
    <row r="96" spans="1:5" ht="12" customHeight="1">
      <c r="A96" s="99" t="s">
        <v>195</v>
      </c>
      <c r="B96" s="99" t="s">
        <v>189</v>
      </c>
      <c r="C96" s="124">
        <v>3</v>
      </c>
      <c r="D96" s="122">
        <v>70.1</v>
      </c>
      <c r="E96" s="112">
        <v>11450</v>
      </c>
    </row>
    <row r="97" spans="1:5" ht="12" customHeight="1">
      <c r="A97" s="99" t="s">
        <v>195</v>
      </c>
      <c r="B97" s="99" t="s">
        <v>194</v>
      </c>
      <c r="C97" s="124">
        <v>3</v>
      </c>
      <c r="D97" s="122">
        <v>70.1</v>
      </c>
      <c r="E97" s="112">
        <v>18750</v>
      </c>
    </row>
    <row r="98" spans="1:5" ht="12" customHeight="1">
      <c r="A98" s="99" t="s">
        <v>195</v>
      </c>
      <c r="B98" s="99" t="s">
        <v>205</v>
      </c>
      <c r="C98" s="124">
        <v>3</v>
      </c>
      <c r="D98" s="122">
        <v>70.1</v>
      </c>
      <c r="E98" s="112">
        <v>16190</v>
      </c>
    </row>
    <row r="99" spans="1:5" ht="12" customHeight="1">
      <c r="A99" s="99" t="s">
        <v>195</v>
      </c>
      <c r="B99" s="99" t="s">
        <v>200</v>
      </c>
      <c r="C99" s="124">
        <v>3</v>
      </c>
      <c r="D99" s="122">
        <v>68.7</v>
      </c>
      <c r="E99" s="112">
        <v>8350</v>
      </c>
    </row>
    <row r="100" spans="1:5" ht="12" customHeight="1">
      <c r="A100" s="99" t="s">
        <v>195</v>
      </c>
      <c r="B100" s="99" t="s">
        <v>201</v>
      </c>
      <c r="C100" s="124">
        <v>3</v>
      </c>
      <c r="D100" s="122">
        <v>68.7</v>
      </c>
      <c r="E100" s="112">
        <v>10120</v>
      </c>
    </row>
    <row r="101" spans="1:5" ht="12" customHeight="1" thickBot="1">
      <c r="A101" s="114"/>
      <c r="B101" s="114"/>
      <c r="C101" s="164"/>
      <c r="D101" s="165"/>
      <c r="E101" s="115"/>
    </row>
    <row r="102" spans="1:5" ht="12" customHeight="1" thickBot="1">
      <c r="A102" s="125" t="s">
        <v>390</v>
      </c>
      <c r="B102" s="126"/>
      <c r="C102" s="127"/>
      <c r="D102" s="133"/>
      <c r="E102" s="110">
        <f>AVERAGE(E43)</f>
        <v>5888</v>
      </c>
    </row>
    <row r="103" spans="1:5" ht="12" customHeight="1" thickBot="1">
      <c r="A103" s="125" t="s">
        <v>391</v>
      </c>
      <c r="B103" s="129"/>
      <c r="C103" s="130"/>
      <c r="D103" s="134"/>
      <c r="E103" s="110">
        <f>AVERAGE(E44:E59)</f>
        <v>5935.4375</v>
      </c>
    </row>
    <row r="104" spans="1:5" ht="12" customHeight="1" thickBot="1">
      <c r="A104" s="125" t="s">
        <v>392</v>
      </c>
      <c r="B104" s="126"/>
      <c r="C104" s="127"/>
      <c r="D104" s="133"/>
      <c r="E104" s="110">
        <f>AVERAGE(E60:E75)</f>
        <v>8479.6875</v>
      </c>
    </row>
    <row r="105" spans="1:5" ht="12" customHeight="1" thickBot="1">
      <c r="A105" s="125" t="s">
        <v>393</v>
      </c>
      <c r="B105" s="126"/>
      <c r="C105" s="127"/>
      <c r="D105" s="135"/>
      <c r="E105" s="110">
        <f>AVERAGE(E76:E100)</f>
        <v>11823.52</v>
      </c>
    </row>
    <row r="106" spans="2:4" ht="12" customHeight="1">
      <c r="B106" s="48"/>
      <c r="C106" s="50"/>
      <c r="D106" s="97"/>
    </row>
    <row r="107" spans="2:4" ht="12" customHeight="1" thickBot="1">
      <c r="B107" s="48"/>
      <c r="C107" s="50"/>
      <c r="D107" s="97"/>
    </row>
    <row r="108" spans="1:5" ht="12" customHeight="1" thickBot="1">
      <c r="A108" s="109" t="s">
        <v>422</v>
      </c>
      <c r="B108" s="278" t="s">
        <v>90</v>
      </c>
      <c r="C108" s="279"/>
      <c r="D108" s="280"/>
      <c r="E108" s="110">
        <f>SUM(E110)/(E104)*E102</f>
        <v>741.0668263423622</v>
      </c>
    </row>
    <row r="109" spans="1:5" ht="12" customHeight="1" thickBot="1">
      <c r="A109" s="109" t="s">
        <v>249</v>
      </c>
      <c r="B109" s="278" t="s">
        <v>90</v>
      </c>
      <c r="C109" s="279"/>
      <c r="D109" s="280"/>
      <c r="E109" s="110">
        <f>SUM(E110)/(E104)*E103</f>
        <v>747.0373354413118</v>
      </c>
    </row>
    <row r="110" spans="1:5" ht="12" customHeight="1" thickBot="1">
      <c r="A110" s="109" t="s">
        <v>250</v>
      </c>
      <c r="B110" s="278" t="s">
        <v>90</v>
      </c>
      <c r="C110" s="279"/>
      <c r="D110" s="280"/>
      <c r="E110" s="110">
        <f>E38-E104</f>
        <v>1067.2579999999998</v>
      </c>
    </row>
    <row r="111" spans="1:5" ht="12" customHeight="1" thickBot="1">
      <c r="A111" s="109" t="s">
        <v>251</v>
      </c>
      <c r="B111" s="278" t="s">
        <v>90</v>
      </c>
      <c r="C111" s="279"/>
      <c r="D111" s="280"/>
      <c r="E111" s="110">
        <f>E39-E105</f>
        <v>2324.005454545453</v>
      </c>
    </row>
    <row r="112" spans="1:5" ht="12.75" customHeight="1">
      <c r="A112" s="275" t="s">
        <v>91</v>
      </c>
      <c r="B112" s="276"/>
      <c r="C112" s="276"/>
      <c r="D112" s="276"/>
      <c r="E112" s="113"/>
    </row>
    <row r="113" spans="1:5" ht="27" customHeight="1">
      <c r="A113" s="272" t="s">
        <v>418</v>
      </c>
      <c r="B113" s="273"/>
      <c r="C113" s="273"/>
      <c r="D113" s="273"/>
      <c r="E113" s="274"/>
    </row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</sheetData>
  <mergeCells count="6">
    <mergeCell ref="A113:E113"/>
    <mergeCell ref="A112:D112"/>
    <mergeCell ref="B108:D108"/>
    <mergeCell ref="B109:D109"/>
    <mergeCell ref="B110:D110"/>
    <mergeCell ref="B111:D111"/>
  </mergeCells>
  <printOptions horizontalCentered="1"/>
  <pageMargins left="0.75" right="0.75" top="1" bottom="1" header="0.5" footer="0.5"/>
  <pageSetup horizontalDpi="300" verticalDpi="300" orientation="portrait" r:id="rId1"/>
  <rowBreaks count="2" manualBreakCount="2">
    <brk id="41" max="255" man="1"/>
    <brk id="8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54">
      <selection activeCell="G68" sqref="G68"/>
    </sheetView>
  </sheetViews>
  <sheetFormatPr defaultColWidth="9.140625" defaultRowHeight="12.75"/>
  <cols>
    <col min="1" max="1" width="27.140625" style="78" customWidth="1"/>
    <col min="2" max="2" width="15.00390625" style="78" bestFit="1" customWidth="1"/>
    <col min="3" max="3" width="8.8515625" style="73" bestFit="1" customWidth="1"/>
    <col min="4" max="4" width="15.7109375" style="78" customWidth="1"/>
    <col min="5" max="5" width="8.7109375" style="168" bestFit="1" customWidth="1"/>
    <col min="6" max="16384" width="9.140625" style="78" customWidth="1"/>
  </cols>
  <sheetData>
    <row r="1" spans="1:5" s="167" customFormat="1" ht="25.5">
      <c r="A1" s="101" t="s">
        <v>346</v>
      </c>
      <c r="B1" s="101" t="s">
        <v>0</v>
      </c>
      <c r="C1" s="101" t="s">
        <v>307</v>
      </c>
      <c r="D1" s="102" t="s">
        <v>207</v>
      </c>
      <c r="E1" s="248" t="s">
        <v>79</v>
      </c>
    </row>
    <row r="2" spans="1:5" s="213" customFormat="1" ht="12.75" customHeight="1">
      <c r="A2" s="209" t="s">
        <v>308</v>
      </c>
      <c r="B2" s="209" t="s">
        <v>309</v>
      </c>
      <c r="C2" s="220">
        <v>1</v>
      </c>
      <c r="D2" s="221">
        <v>2.4</v>
      </c>
      <c r="E2" s="212">
        <v>1535</v>
      </c>
    </row>
    <row r="3" spans="1:5" s="213" customFormat="1" ht="12.75" customHeight="1">
      <c r="A3" s="209" t="s">
        <v>312</v>
      </c>
      <c r="B3" s="209" t="s">
        <v>313</v>
      </c>
      <c r="C3" s="220">
        <v>1</v>
      </c>
      <c r="D3" s="221">
        <v>13.1</v>
      </c>
      <c r="E3" s="212">
        <v>4310</v>
      </c>
    </row>
    <row r="4" spans="1:5" s="213" customFormat="1" ht="12.75" customHeight="1">
      <c r="A4" s="209" t="s">
        <v>312</v>
      </c>
      <c r="B4" s="209" t="s">
        <v>314</v>
      </c>
      <c r="C4" s="220">
        <v>1</v>
      </c>
      <c r="D4" s="221">
        <v>16.7</v>
      </c>
      <c r="E4" s="212">
        <v>4713</v>
      </c>
    </row>
    <row r="5" spans="1:5" s="213" customFormat="1" ht="12.75" customHeight="1">
      <c r="A5" s="209" t="s">
        <v>417</v>
      </c>
      <c r="B5" s="209"/>
      <c r="C5" s="220">
        <v>1</v>
      </c>
      <c r="D5" s="221">
        <v>24</v>
      </c>
      <c r="E5" s="212">
        <f>E53+E59</f>
        <v>6963.323192488263</v>
      </c>
    </row>
    <row r="6" spans="1:5" s="213" customFormat="1" ht="12.75" customHeight="1">
      <c r="A6" s="209" t="s">
        <v>195</v>
      </c>
      <c r="B6" s="209" t="s">
        <v>315</v>
      </c>
      <c r="C6" s="220">
        <v>2</v>
      </c>
      <c r="D6" s="221">
        <v>46.5</v>
      </c>
      <c r="E6" s="212">
        <v>7830</v>
      </c>
    </row>
    <row r="7" spans="1:5" s="213" customFormat="1" ht="12.75" customHeight="1">
      <c r="A7" s="209" t="s">
        <v>417</v>
      </c>
      <c r="B7" s="209"/>
      <c r="C7" s="220">
        <v>3</v>
      </c>
      <c r="D7" s="221">
        <v>70</v>
      </c>
      <c r="E7" s="212">
        <f>E55+E61</f>
        <v>8015.3808702425995</v>
      </c>
    </row>
    <row r="8" spans="1:5" s="213" customFormat="1" ht="12.75" customHeight="1" thickBot="1">
      <c r="A8" s="209"/>
      <c r="B8" s="209"/>
      <c r="C8" s="220"/>
      <c r="D8" s="221"/>
      <c r="E8" s="212"/>
    </row>
    <row r="9" spans="1:5" s="213" customFormat="1" ht="12.75" customHeight="1" thickBot="1">
      <c r="A9" s="223" t="s">
        <v>410</v>
      </c>
      <c r="B9" s="224"/>
      <c r="C9" s="225"/>
      <c r="D9" s="226"/>
      <c r="E9" s="227">
        <f>AVERAGE(E2:E4)</f>
        <v>3519.3333333333335</v>
      </c>
    </row>
    <row r="10" spans="1:5" s="213" customFormat="1" ht="12.75" customHeight="1" thickBot="1">
      <c r="A10" s="223" t="s">
        <v>404</v>
      </c>
      <c r="B10" s="228"/>
      <c r="C10" s="229"/>
      <c r="D10" s="230"/>
      <c r="E10" s="227">
        <v>5816</v>
      </c>
    </row>
    <row r="11" spans="1:5" s="213" customFormat="1" ht="12.75" customHeight="1" thickBot="1">
      <c r="A11" s="223" t="s">
        <v>405</v>
      </c>
      <c r="B11" s="224"/>
      <c r="C11" s="225"/>
      <c r="D11" s="231"/>
      <c r="E11" s="227">
        <f>AVERAGE(E6)</f>
        <v>7830</v>
      </c>
    </row>
    <row r="12" spans="1:5" s="213" customFormat="1" ht="12.75" customHeight="1" thickBot="1">
      <c r="A12" s="223" t="s">
        <v>406</v>
      </c>
      <c r="B12" s="224"/>
      <c r="C12" s="225"/>
      <c r="D12" s="232"/>
      <c r="E12" s="227">
        <v>8594</v>
      </c>
    </row>
    <row r="13" spans="1:5" s="213" customFormat="1" ht="12.75" customHeight="1">
      <c r="A13" s="238"/>
      <c r="B13" s="239"/>
      <c r="C13" s="240"/>
      <c r="D13" s="241"/>
      <c r="E13" s="242"/>
    </row>
    <row r="14" spans="1:5" s="213" customFormat="1" ht="12.75" customHeight="1">
      <c r="A14" s="243"/>
      <c r="B14" s="244"/>
      <c r="C14" s="245"/>
      <c r="D14" s="246"/>
      <c r="E14" s="247"/>
    </row>
    <row r="15" spans="1:5" s="251" customFormat="1" ht="25.5">
      <c r="A15" s="101" t="s">
        <v>347</v>
      </c>
      <c r="B15" s="249" t="s">
        <v>0</v>
      </c>
      <c r="C15" s="101" t="s">
        <v>307</v>
      </c>
      <c r="D15" s="102" t="s">
        <v>207</v>
      </c>
      <c r="E15" s="250" t="s">
        <v>79</v>
      </c>
    </row>
    <row r="16" spans="1:5" s="213" customFormat="1" ht="12.75" customHeight="1">
      <c r="A16" s="208" t="s">
        <v>310</v>
      </c>
      <c r="B16" s="209" t="s">
        <v>311</v>
      </c>
      <c r="C16" s="210">
        <v>1</v>
      </c>
      <c r="D16" s="211">
        <v>4.7</v>
      </c>
      <c r="E16" s="212">
        <v>1130.85</v>
      </c>
    </row>
    <row r="17" spans="1:5" s="213" customFormat="1" ht="12.75" customHeight="1">
      <c r="A17" s="214" t="s">
        <v>308</v>
      </c>
      <c r="B17" s="215" t="s">
        <v>318</v>
      </c>
      <c r="C17" s="216">
        <v>1</v>
      </c>
      <c r="D17" s="217">
        <v>4.81</v>
      </c>
      <c r="E17" s="218">
        <v>2907</v>
      </c>
    </row>
    <row r="18" spans="1:5" s="213" customFormat="1" ht="12.75" customHeight="1">
      <c r="A18" s="219" t="s">
        <v>340</v>
      </c>
      <c r="B18" s="209" t="s">
        <v>325</v>
      </c>
      <c r="C18" s="210">
        <v>1</v>
      </c>
      <c r="D18" s="211">
        <v>8.1</v>
      </c>
      <c r="E18" s="212">
        <v>3246</v>
      </c>
    </row>
    <row r="19" spans="1:5" s="213" customFormat="1" ht="12.75" customHeight="1">
      <c r="A19" s="219" t="s">
        <v>340</v>
      </c>
      <c r="B19" s="209" t="s">
        <v>324</v>
      </c>
      <c r="C19" s="210">
        <v>1</v>
      </c>
      <c r="D19" s="211">
        <v>10.1</v>
      </c>
      <c r="E19" s="212">
        <v>2851</v>
      </c>
    </row>
    <row r="20" spans="1:5" s="213" customFormat="1" ht="12.75" customHeight="1">
      <c r="A20" s="219" t="s">
        <v>321</v>
      </c>
      <c r="B20" s="209" t="s">
        <v>322</v>
      </c>
      <c r="C20" s="210">
        <v>1</v>
      </c>
      <c r="D20" s="211">
        <v>12.39</v>
      </c>
      <c r="E20" s="212">
        <v>2366</v>
      </c>
    </row>
    <row r="21" spans="1:5" s="213" customFormat="1" ht="12.75" customHeight="1">
      <c r="A21" s="209" t="s">
        <v>310</v>
      </c>
      <c r="B21" s="209" t="s">
        <v>329</v>
      </c>
      <c r="C21" s="210">
        <v>1</v>
      </c>
      <c r="D21" s="211">
        <v>20</v>
      </c>
      <c r="E21" s="212">
        <v>4152.96</v>
      </c>
    </row>
    <row r="22" spans="1:5" s="213" customFormat="1" ht="12.75" customHeight="1">
      <c r="A22" s="219" t="s">
        <v>340</v>
      </c>
      <c r="B22" s="209" t="s">
        <v>326</v>
      </c>
      <c r="C22" s="210">
        <v>1</v>
      </c>
      <c r="D22" s="211">
        <v>20.1</v>
      </c>
      <c r="E22" s="212">
        <v>3989</v>
      </c>
    </row>
    <row r="23" spans="1:5" s="213" customFormat="1" ht="12.75" customHeight="1">
      <c r="A23" s="219" t="s">
        <v>195</v>
      </c>
      <c r="B23" s="209" t="s">
        <v>317</v>
      </c>
      <c r="C23" s="210">
        <v>1</v>
      </c>
      <c r="D23" s="211">
        <v>21</v>
      </c>
      <c r="E23" s="212">
        <v>3500</v>
      </c>
    </row>
    <row r="24" spans="1:5" s="213" customFormat="1" ht="12.75" customHeight="1">
      <c r="A24" s="219" t="s">
        <v>195</v>
      </c>
      <c r="B24" s="209" t="s">
        <v>316</v>
      </c>
      <c r="C24" s="220">
        <v>1</v>
      </c>
      <c r="D24" s="221">
        <v>21.5</v>
      </c>
      <c r="E24" s="212">
        <v>6070</v>
      </c>
    </row>
    <row r="25" spans="1:5" s="213" customFormat="1" ht="12.75" customHeight="1">
      <c r="A25" s="219" t="s">
        <v>340</v>
      </c>
      <c r="B25" s="209" t="s">
        <v>328</v>
      </c>
      <c r="C25" s="210">
        <v>1</v>
      </c>
      <c r="D25" s="211">
        <v>22.6</v>
      </c>
      <c r="E25" s="212">
        <v>4655</v>
      </c>
    </row>
    <row r="26" spans="1:5" s="213" customFormat="1" ht="12.75" customHeight="1">
      <c r="A26" s="219" t="s">
        <v>340</v>
      </c>
      <c r="B26" s="209" t="s">
        <v>327</v>
      </c>
      <c r="C26" s="210">
        <v>1</v>
      </c>
      <c r="D26" s="211">
        <v>23</v>
      </c>
      <c r="E26" s="212">
        <v>3092</v>
      </c>
    </row>
    <row r="27" spans="1:5" s="213" customFormat="1" ht="12.75" customHeight="1">
      <c r="A27" s="219" t="s">
        <v>323</v>
      </c>
      <c r="B27" s="209">
        <v>2011</v>
      </c>
      <c r="C27" s="210">
        <v>1</v>
      </c>
      <c r="D27" s="211">
        <v>23.1</v>
      </c>
      <c r="E27" s="212">
        <v>5475</v>
      </c>
    </row>
    <row r="28" spans="1:5" s="213" customFormat="1" ht="12.75" customHeight="1">
      <c r="A28" s="219" t="s">
        <v>308</v>
      </c>
      <c r="B28" s="209" t="s">
        <v>320</v>
      </c>
      <c r="C28" s="210">
        <v>2</v>
      </c>
      <c r="D28" s="211">
        <v>28.3</v>
      </c>
      <c r="E28" s="212">
        <v>7426</v>
      </c>
    </row>
    <row r="29" spans="1:5" s="213" customFormat="1" ht="12.75" customHeight="1">
      <c r="A29" s="219" t="s">
        <v>308</v>
      </c>
      <c r="B29" s="209" t="s">
        <v>411</v>
      </c>
      <c r="C29" s="210">
        <v>2</v>
      </c>
      <c r="D29" s="211">
        <v>46.7</v>
      </c>
      <c r="E29" s="212">
        <v>7426</v>
      </c>
    </row>
    <row r="30" spans="1:5" s="213" customFormat="1" ht="12.75" customHeight="1">
      <c r="A30" s="219" t="s">
        <v>195</v>
      </c>
      <c r="B30" s="209" t="s">
        <v>315</v>
      </c>
      <c r="C30" s="220">
        <v>2</v>
      </c>
      <c r="D30" s="221">
        <v>46.5</v>
      </c>
      <c r="E30" s="212">
        <v>7830</v>
      </c>
    </row>
    <row r="31" spans="1:5" s="213" customFormat="1" ht="12.75" customHeight="1">
      <c r="A31" s="219" t="s">
        <v>308</v>
      </c>
      <c r="B31" s="209" t="s">
        <v>319</v>
      </c>
      <c r="C31" s="210">
        <v>3</v>
      </c>
      <c r="D31" s="211">
        <v>72</v>
      </c>
      <c r="E31" s="212">
        <v>6398</v>
      </c>
    </row>
    <row r="32" spans="1:5" s="213" customFormat="1" ht="12.75" customHeight="1" thickBot="1">
      <c r="A32" s="209"/>
      <c r="B32" s="209"/>
      <c r="C32" s="220"/>
      <c r="D32" s="222"/>
      <c r="E32" s="212"/>
    </row>
    <row r="33" spans="1:5" s="213" customFormat="1" ht="12.75" customHeight="1" thickBot="1">
      <c r="A33" s="223" t="s">
        <v>409</v>
      </c>
      <c r="B33" s="224"/>
      <c r="C33" s="225"/>
      <c r="D33" s="226"/>
      <c r="E33" s="227">
        <f>AVERAGE(E16:E20)</f>
        <v>2500.17</v>
      </c>
    </row>
    <row r="34" spans="1:5" s="213" customFormat="1" ht="12.75" customHeight="1" thickBot="1">
      <c r="A34" s="223" t="s">
        <v>401</v>
      </c>
      <c r="B34" s="228"/>
      <c r="C34" s="229"/>
      <c r="D34" s="230"/>
      <c r="E34" s="227">
        <f>AVERAGE(E21:E28)</f>
        <v>4794.995</v>
      </c>
    </row>
    <row r="35" spans="1:5" s="213" customFormat="1" ht="12.75" customHeight="1" thickBot="1">
      <c r="A35" s="223" t="s">
        <v>402</v>
      </c>
      <c r="B35" s="224"/>
      <c r="C35" s="225"/>
      <c r="D35" s="231"/>
      <c r="E35" s="227">
        <f>AVERAGE(E30:E30)</f>
        <v>7830</v>
      </c>
    </row>
    <row r="36" spans="1:5" s="213" customFormat="1" ht="12.75" customHeight="1" thickBot="1">
      <c r="A36" s="223" t="s">
        <v>403</v>
      </c>
      <c r="B36" s="224"/>
      <c r="C36" s="225"/>
      <c r="D36" s="232"/>
      <c r="E36" s="227">
        <f>AVERAGE(E31)</f>
        <v>6398</v>
      </c>
    </row>
    <row r="37" spans="1:5" s="213" customFormat="1" ht="12.75" customHeight="1">
      <c r="A37" s="233"/>
      <c r="B37" s="234"/>
      <c r="C37" s="235"/>
      <c r="D37" s="236"/>
      <c r="E37" s="237"/>
    </row>
    <row r="38" spans="1:5" s="213" customFormat="1" ht="12.75" customHeight="1">
      <c r="A38" s="233"/>
      <c r="B38" s="234"/>
      <c r="C38" s="235"/>
      <c r="D38" s="236"/>
      <c r="E38" s="237"/>
    </row>
    <row r="39" spans="1:5" s="167" customFormat="1" ht="30" customHeight="1">
      <c r="A39" s="101" t="s">
        <v>92</v>
      </c>
      <c r="B39" s="101" t="s">
        <v>0</v>
      </c>
      <c r="C39" s="101" t="s">
        <v>307</v>
      </c>
      <c r="D39" s="102" t="s">
        <v>207</v>
      </c>
      <c r="E39" s="248" t="s">
        <v>79</v>
      </c>
    </row>
    <row r="40" spans="1:5" s="174" customFormat="1" ht="12.75" customHeight="1">
      <c r="A40" s="169" t="s">
        <v>308</v>
      </c>
      <c r="B40" s="170" t="s">
        <v>336</v>
      </c>
      <c r="C40" s="171">
        <v>1</v>
      </c>
      <c r="D40" s="172">
        <v>5.83</v>
      </c>
      <c r="E40" s="173">
        <v>2139</v>
      </c>
    </row>
    <row r="41" spans="1:5" s="174" customFormat="1" ht="12.75" customHeight="1">
      <c r="A41" s="175" t="s">
        <v>310</v>
      </c>
      <c r="B41" s="170" t="s">
        <v>337</v>
      </c>
      <c r="C41" s="171">
        <v>1</v>
      </c>
      <c r="D41" s="176">
        <v>10</v>
      </c>
      <c r="E41" s="173">
        <v>1965.09</v>
      </c>
    </row>
    <row r="42" spans="1:5" s="174" customFormat="1" ht="12.75" customHeight="1">
      <c r="A42" s="177" t="s">
        <v>308</v>
      </c>
      <c r="B42" s="178" t="s">
        <v>338</v>
      </c>
      <c r="C42" s="171">
        <v>1</v>
      </c>
      <c r="D42" s="176">
        <v>10.38</v>
      </c>
      <c r="E42" s="173">
        <v>2162</v>
      </c>
    </row>
    <row r="43" spans="1:5" s="174" customFormat="1" ht="12.75" customHeight="1">
      <c r="A43" s="177" t="s">
        <v>310</v>
      </c>
      <c r="B43" s="170" t="s">
        <v>339</v>
      </c>
      <c r="C43" s="171">
        <v>1</v>
      </c>
      <c r="D43" s="176">
        <v>14</v>
      </c>
      <c r="E43" s="173">
        <v>2165.16</v>
      </c>
    </row>
    <row r="44" spans="1:5" s="174" customFormat="1" ht="12.75" customHeight="1">
      <c r="A44" s="169" t="s">
        <v>340</v>
      </c>
      <c r="B44" s="179" t="s">
        <v>110</v>
      </c>
      <c r="C44" s="180">
        <v>1</v>
      </c>
      <c r="D44" s="181">
        <v>19</v>
      </c>
      <c r="E44" s="182">
        <v>3686</v>
      </c>
    </row>
    <row r="45" spans="1:5" s="174" customFormat="1" ht="12.75" customHeight="1">
      <c r="A45" s="169" t="s">
        <v>340</v>
      </c>
      <c r="B45" s="179" t="s">
        <v>109</v>
      </c>
      <c r="C45" s="180">
        <v>1</v>
      </c>
      <c r="D45" s="181">
        <v>23</v>
      </c>
      <c r="E45" s="182">
        <v>4655</v>
      </c>
    </row>
    <row r="46" spans="1:5" s="174" customFormat="1" ht="12.75" customHeight="1">
      <c r="A46" s="169" t="s">
        <v>340</v>
      </c>
      <c r="B46" s="179" t="s">
        <v>108</v>
      </c>
      <c r="C46" s="180">
        <v>2</v>
      </c>
      <c r="D46" s="181">
        <v>49</v>
      </c>
      <c r="E46" s="182">
        <v>6401</v>
      </c>
    </row>
    <row r="47" spans="1:5" s="174" customFormat="1" ht="12.75" customHeight="1">
      <c r="A47" s="169" t="s">
        <v>340</v>
      </c>
      <c r="B47" s="179" t="s">
        <v>95</v>
      </c>
      <c r="C47" s="180">
        <v>2</v>
      </c>
      <c r="D47" s="181">
        <v>33</v>
      </c>
      <c r="E47" s="182">
        <v>5474</v>
      </c>
    </row>
    <row r="48" spans="1:5" s="174" customFormat="1" ht="12.75" customHeight="1">
      <c r="A48" s="169" t="s">
        <v>340</v>
      </c>
      <c r="B48" s="179" t="s">
        <v>94</v>
      </c>
      <c r="C48" s="180">
        <v>2</v>
      </c>
      <c r="D48" s="181">
        <v>47</v>
      </c>
      <c r="E48" s="182">
        <v>6097</v>
      </c>
    </row>
    <row r="49" spans="1:5" s="174" customFormat="1" ht="12.75" customHeight="1">
      <c r="A49" s="169" t="s">
        <v>333</v>
      </c>
      <c r="B49" s="179" t="s">
        <v>343</v>
      </c>
      <c r="C49" s="180">
        <v>3</v>
      </c>
      <c r="D49" s="181">
        <v>67</v>
      </c>
      <c r="E49" s="182">
        <v>5815</v>
      </c>
    </row>
    <row r="50" spans="1:5" s="174" customFormat="1" ht="12.75" customHeight="1">
      <c r="A50" s="175" t="s">
        <v>341</v>
      </c>
      <c r="B50" s="183" t="s">
        <v>342</v>
      </c>
      <c r="C50" s="180">
        <v>3</v>
      </c>
      <c r="D50" s="181">
        <v>69</v>
      </c>
      <c r="E50" s="182">
        <v>6450</v>
      </c>
    </row>
    <row r="51" spans="1:5" s="174" customFormat="1" ht="12.75" customHeight="1" thickBot="1">
      <c r="A51" s="175"/>
      <c r="B51" s="175"/>
      <c r="C51" s="180"/>
      <c r="D51" s="181"/>
      <c r="E51" s="182"/>
    </row>
    <row r="52" spans="1:5" s="174" customFormat="1" ht="12.75" customHeight="1" thickBot="1">
      <c r="A52" s="184" t="s">
        <v>407</v>
      </c>
      <c r="B52" s="185"/>
      <c r="C52" s="186"/>
      <c r="D52" s="187"/>
      <c r="E52" s="188">
        <f>AVERAGE(E40:E43)</f>
        <v>2107.8125</v>
      </c>
    </row>
    <row r="53" spans="1:5" s="174" customFormat="1" ht="12.75" customHeight="1" thickBot="1">
      <c r="A53" s="184" t="s">
        <v>398</v>
      </c>
      <c r="B53" s="189"/>
      <c r="C53" s="190"/>
      <c r="D53" s="191"/>
      <c r="E53" s="188">
        <f>AVERAGE(E44:E45)</f>
        <v>4170.5</v>
      </c>
    </row>
    <row r="54" spans="1:5" s="174" customFormat="1" ht="12.75" customHeight="1" thickBot="1">
      <c r="A54" s="184" t="s">
        <v>399</v>
      </c>
      <c r="B54" s="185"/>
      <c r="C54" s="186"/>
      <c r="D54" s="192"/>
      <c r="E54" s="188">
        <f>AVERAGE(E46:E48)</f>
        <v>5990.666666666667</v>
      </c>
    </row>
    <row r="55" spans="1:5" s="174" customFormat="1" ht="12.75" thickBot="1">
      <c r="A55" s="184" t="s">
        <v>400</v>
      </c>
      <c r="B55" s="185"/>
      <c r="C55" s="186"/>
      <c r="D55" s="193"/>
      <c r="E55" s="188">
        <f>AVERAGE(E49:E50)</f>
        <v>6132.5</v>
      </c>
    </row>
    <row r="56" spans="1:5" s="174" customFormat="1" ht="12.75" customHeight="1">
      <c r="A56" s="194"/>
      <c r="B56" s="195"/>
      <c r="C56" s="196"/>
      <c r="D56" s="197"/>
      <c r="E56" s="198"/>
    </row>
    <row r="57" spans="1:5" s="174" customFormat="1" ht="12.75" customHeight="1" thickBot="1">
      <c r="A57" s="194"/>
      <c r="B57" s="195"/>
      <c r="C57" s="196"/>
      <c r="D57" s="197"/>
      <c r="E57" s="198"/>
    </row>
    <row r="58" spans="1:5" s="174" customFormat="1" ht="12.75" customHeight="1" thickBot="1">
      <c r="A58" s="184" t="s">
        <v>419</v>
      </c>
      <c r="B58" s="284" t="s">
        <v>90</v>
      </c>
      <c r="C58" s="285"/>
      <c r="D58" s="286"/>
      <c r="E58" s="188">
        <f>SUM(E9-E52)</f>
        <v>1411.5208333333335</v>
      </c>
    </row>
    <row r="59" spans="1:5" s="174" customFormat="1" ht="12.75" customHeight="1" thickBot="1">
      <c r="A59" s="184" t="s">
        <v>344</v>
      </c>
      <c r="B59" s="284" t="s">
        <v>90</v>
      </c>
      <c r="C59" s="285"/>
      <c r="D59" s="286"/>
      <c r="E59" s="188">
        <f>SUM(E58)/(E52)*E53</f>
        <v>2792.823192488263</v>
      </c>
    </row>
    <row r="60" spans="1:5" s="174" customFormat="1" ht="12.75" customHeight="1" thickBot="1">
      <c r="A60" s="184" t="s">
        <v>252</v>
      </c>
      <c r="B60" s="284" t="s">
        <v>90</v>
      </c>
      <c r="C60" s="285"/>
      <c r="D60" s="286"/>
      <c r="E60" s="188">
        <f>SUM(E11-E54)</f>
        <v>1839.333333333333</v>
      </c>
    </row>
    <row r="61" spans="1:5" s="174" customFormat="1" ht="12.75" customHeight="1" thickBot="1">
      <c r="A61" s="184" t="s">
        <v>345</v>
      </c>
      <c r="B61" s="284" t="s">
        <v>90</v>
      </c>
      <c r="C61" s="285"/>
      <c r="D61" s="286"/>
      <c r="E61" s="188">
        <f>SUM(E60)/(E54)*E55</f>
        <v>1882.8808702425993</v>
      </c>
    </row>
    <row r="62" spans="1:5" s="174" customFormat="1" ht="12.75" customHeight="1">
      <c r="A62" s="194"/>
      <c r="B62" s="199"/>
      <c r="C62" s="200"/>
      <c r="D62" s="201"/>
      <c r="E62" s="198"/>
    </row>
    <row r="63" spans="1:5" s="174" customFormat="1" ht="12.75" customHeight="1" thickBot="1">
      <c r="A63" s="202"/>
      <c r="B63" s="203"/>
      <c r="C63" s="204"/>
      <c r="D63" s="205"/>
      <c r="E63" s="206"/>
    </row>
    <row r="64" spans="1:5" s="174" customFormat="1" ht="12.75" customHeight="1" thickBot="1">
      <c r="A64" s="184" t="s">
        <v>420</v>
      </c>
      <c r="B64" s="284" t="s">
        <v>90</v>
      </c>
      <c r="C64" s="285"/>
      <c r="D64" s="286"/>
      <c r="E64" s="188">
        <f>E33-E52</f>
        <v>392.3575000000001</v>
      </c>
    </row>
    <row r="65" spans="1:5" s="174" customFormat="1" ht="12.75" customHeight="1" thickBot="1">
      <c r="A65" s="184" t="s">
        <v>253</v>
      </c>
      <c r="B65" s="284" t="s">
        <v>90</v>
      </c>
      <c r="C65" s="285"/>
      <c r="D65" s="286"/>
      <c r="E65" s="188">
        <f>E34-E53</f>
        <v>624.4949999999999</v>
      </c>
    </row>
    <row r="66" spans="1:5" s="174" customFormat="1" ht="12.75" customHeight="1" thickBot="1">
      <c r="A66" s="184" t="s">
        <v>254</v>
      </c>
      <c r="B66" s="284" t="s">
        <v>90</v>
      </c>
      <c r="C66" s="285"/>
      <c r="D66" s="286"/>
      <c r="E66" s="188">
        <f>E35-E54</f>
        <v>1839.333333333333</v>
      </c>
    </row>
    <row r="67" spans="1:5" s="174" customFormat="1" ht="12.75" customHeight="1" thickBot="1">
      <c r="A67" s="184" t="s">
        <v>255</v>
      </c>
      <c r="B67" s="284" t="s">
        <v>90</v>
      </c>
      <c r="C67" s="285"/>
      <c r="D67" s="286"/>
      <c r="E67" s="188">
        <f>E36-E55</f>
        <v>265.5</v>
      </c>
    </row>
    <row r="68" spans="1:5" s="174" customFormat="1" ht="12.75" customHeight="1">
      <c r="A68" s="287" t="s">
        <v>91</v>
      </c>
      <c r="B68" s="288"/>
      <c r="C68" s="288"/>
      <c r="D68" s="288"/>
      <c r="E68" s="207"/>
    </row>
    <row r="69" spans="1:5" s="174" customFormat="1" ht="12">
      <c r="A69" s="281" t="s">
        <v>408</v>
      </c>
      <c r="B69" s="282"/>
      <c r="C69" s="282"/>
      <c r="D69" s="282"/>
      <c r="E69" s="283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27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</sheetData>
  <mergeCells count="10">
    <mergeCell ref="A69:E69"/>
    <mergeCell ref="B58:D58"/>
    <mergeCell ref="B59:D59"/>
    <mergeCell ref="B60:D60"/>
    <mergeCell ref="B61:D61"/>
    <mergeCell ref="A68:D68"/>
    <mergeCell ref="B64:D64"/>
    <mergeCell ref="B65:D65"/>
    <mergeCell ref="B66:D66"/>
    <mergeCell ref="B67:D67"/>
  </mergeCells>
  <printOptions horizontalCentered="1"/>
  <pageMargins left="0.75" right="0.75" top="1" bottom="1" header="0.5" footer="0.5"/>
  <pageSetup horizontalDpi="300" verticalDpi="300" orientation="portrait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G46" sqref="G46"/>
    </sheetView>
  </sheetViews>
  <sheetFormatPr defaultColWidth="9.140625" defaultRowHeight="12.75"/>
  <cols>
    <col min="1" max="1" width="30.421875" style="78" customWidth="1"/>
    <col min="2" max="2" width="12.140625" style="78" customWidth="1"/>
    <col min="3" max="3" width="15.421875" style="78" customWidth="1"/>
    <col min="4" max="4" width="10.421875" style="91" customWidth="1"/>
    <col min="5" max="16384" width="9.140625" style="78" customWidth="1"/>
  </cols>
  <sheetData>
    <row r="1" spans="1:4" s="94" customFormat="1" ht="15">
      <c r="A1" s="92" t="s">
        <v>88</v>
      </c>
      <c r="B1" s="92" t="s">
        <v>0</v>
      </c>
      <c r="C1" s="92" t="s">
        <v>1</v>
      </c>
      <c r="D1" s="93" t="s">
        <v>71</v>
      </c>
    </row>
    <row r="2" spans="1:4" ht="12.75">
      <c r="A2" s="74" t="s">
        <v>16</v>
      </c>
      <c r="B2" s="75" t="s">
        <v>22</v>
      </c>
      <c r="C2" s="76" t="s">
        <v>12</v>
      </c>
      <c r="D2" s="77">
        <v>6990</v>
      </c>
    </row>
    <row r="3" spans="1:4" ht="12.75">
      <c r="A3" s="74" t="s">
        <v>25</v>
      </c>
      <c r="B3" s="75" t="s">
        <v>20</v>
      </c>
      <c r="C3" s="76" t="s">
        <v>12</v>
      </c>
      <c r="D3" s="77">
        <v>9740</v>
      </c>
    </row>
    <row r="4" spans="1:4" ht="12.75">
      <c r="A4" s="74" t="s">
        <v>23</v>
      </c>
      <c r="B4" s="75" t="s">
        <v>17</v>
      </c>
      <c r="C4" s="76" t="s">
        <v>12</v>
      </c>
      <c r="D4" s="77">
        <v>3204</v>
      </c>
    </row>
    <row r="5" spans="1:4" ht="12.75">
      <c r="A5" s="74" t="s">
        <v>23</v>
      </c>
      <c r="B5" s="75" t="s">
        <v>18</v>
      </c>
      <c r="C5" s="76" t="s">
        <v>12</v>
      </c>
      <c r="D5" s="77">
        <v>4307</v>
      </c>
    </row>
    <row r="6" spans="1:4" ht="12.75">
      <c r="A6" s="74" t="s">
        <v>26</v>
      </c>
      <c r="B6" s="75" t="s">
        <v>19</v>
      </c>
      <c r="C6" s="76" t="s">
        <v>12</v>
      </c>
      <c r="D6" s="77">
        <v>4850</v>
      </c>
    </row>
    <row r="7" spans="1:4" ht="12.75">
      <c r="A7" s="74" t="s">
        <v>24</v>
      </c>
      <c r="B7" s="75" t="s">
        <v>21</v>
      </c>
      <c r="C7" s="76" t="s">
        <v>12</v>
      </c>
      <c r="D7" s="77">
        <v>8888</v>
      </c>
    </row>
    <row r="8" spans="1:4" ht="12.75">
      <c r="A8" s="74"/>
      <c r="B8" s="75"/>
      <c r="C8" s="76"/>
      <c r="D8" s="77"/>
    </row>
    <row r="9" spans="1:4" ht="12.75">
      <c r="A9" s="79" t="s">
        <v>352</v>
      </c>
      <c r="B9" s="75"/>
      <c r="C9" s="76"/>
      <c r="D9" s="80">
        <f>AVERAGE(D2:D7)</f>
        <v>6329.833333333333</v>
      </c>
    </row>
    <row r="10" spans="1:4" ht="12.75">
      <c r="A10" s="81"/>
      <c r="B10" s="82"/>
      <c r="C10" s="83"/>
      <c r="D10" s="84"/>
    </row>
    <row r="11" spans="1:4" ht="12.75">
      <c r="A11" s="85"/>
      <c r="B11" s="86"/>
      <c r="C11" s="87"/>
      <c r="D11" s="88"/>
    </row>
    <row r="12" spans="1:4" s="94" customFormat="1" ht="15">
      <c r="A12" s="92" t="s">
        <v>92</v>
      </c>
      <c r="B12" s="92" t="s">
        <v>0</v>
      </c>
      <c r="C12" s="92" t="s">
        <v>1</v>
      </c>
      <c r="D12" s="93" t="s">
        <v>71</v>
      </c>
    </row>
    <row r="13" spans="1:4" ht="12.75">
      <c r="A13" s="89" t="s">
        <v>53</v>
      </c>
      <c r="B13" s="75" t="s">
        <v>60</v>
      </c>
      <c r="C13" s="76" t="s">
        <v>12</v>
      </c>
      <c r="D13" s="77">
        <v>1440</v>
      </c>
    </row>
    <row r="14" spans="1:4" ht="12.75">
      <c r="A14" s="89" t="s">
        <v>23</v>
      </c>
      <c r="B14" s="75" t="s">
        <v>61</v>
      </c>
      <c r="C14" s="76" t="s">
        <v>12</v>
      </c>
      <c r="D14" s="77">
        <v>2069</v>
      </c>
    </row>
    <row r="15" spans="1:4" ht="12.75">
      <c r="A15" s="89"/>
      <c r="B15" s="75"/>
      <c r="C15" s="76"/>
      <c r="D15" s="77"/>
    </row>
    <row r="16" spans="1:4" ht="12.75">
      <c r="A16" s="79" t="s">
        <v>353</v>
      </c>
      <c r="B16" s="75"/>
      <c r="C16" s="76"/>
      <c r="D16" s="80">
        <f>AVERAGE(D13:D14)</f>
        <v>1754.5</v>
      </c>
    </row>
    <row r="17" spans="2:3" ht="12.75">
      <c r="B17" s="90"/>
      <c r="C17" s="73"/>
    </row>
    <row r="18" spans="2:3" ht="12.75">
      <c r="B18" s="90"/>
      <c r="C18" s="73"/>
    </row>
    <row r="19" spans="1:4" ht="12.75">
      <c r="A19" s="8" t="s">
        <v>90</v>
      </c>
      <c r="B19" s="28"/>
      <c r="C19" s="29"/>
      <c r="D19" s="9">
        <f>D9-D16</f>
        <v>4575.333333333333</v>
      </c>
    </row>
    <row r="20" spans="1:4" ht="12.75">
      <c r="A20" s="3" t="s">
        <v>78</v>
      </c>
      <c r="B20" s="30"/>
      <c r="C20" s="31"/>
      <c r="D20" s="6"/>
    </row>
    <row r="21" spans="2:3" ht="12.75">
      <c r="B21" s="90"/>
      <c r="C21" s="73"/>
    </row>
    <row r="33" ht="12.75">
      <c r="B33" s="46"/>
    </row>
  </sheetData>
  <printOptions horizontalCentered="1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G46" sqref="G46"/>
    </sheetView>
  </sheetViews>
  <sheetFormatPr defaultColWidth="9.140625" defaultRowHeight="12.75"/>
  <cols>
    <col min="1" max="1" width="23.57421875" style="46" bestFit="1" customWidth="1"/>
    <col min="2" max="2" width="21.421875" style="45" customWidth="1"/>
    <col min="3" max="3" width="13.421875" style="47" bestFit="1" customWidth="1"/>
    <col min="4" max="4" width="9.140625" style="57" customWidth="1"/>
    <col min="5" max="16384" width="9.140625" style="46" customWidth="1"/>
  </cols>
  <sheetData>
    <row r="1" spans="1:4" s="95" customFormat="1" ht="30.75" customHeight="1">
      <c r="A1" s="51" t="s">
        <v>88</v>
      </c>
      <c r="B1" s="51" t="s">
        <v>0</v>
      </c>
      <c r="C1" s="51" t="s">
        <v>1</v>
      </c>
      <c r="D1" s="55" t="s">
        <v>79</v>
      </c>
    </row>
    <row r="2" spans="1:4" ht="12.75">
      <c r="A2" s="52" t="s">
        <v>34</v>
      </c>
      <c r="B2" s="54" t="s">
        <v>37</v>
      </c>
      <c r="C2" s="62" t="s">
        <v>12</v>
      </c>
      <c r="D2" s="56">
        <v>25612</v>
      </c>
    </row>
    <row r="3" spans="1:4" ht="12.75">
      <c r="A3" s="52" t="s">
        <v>44</v>
      </c>
      <c r="B3" s="54" t="s">
        <v>51</v>
      </c>
      <c r="C3" s="62" t="s">
        <v>12</v>
      </c>
      <c r="D3" s="56">
        <v>9615</v>
      </c>
    </row>
    <row r="4" spans="1:4" ht="12.75">
      <c r="A4" s="52"/>
      <c r="B4" s="54"/>
      <c r="C4" s="62"/>
      <c r="D4" s="56"/>
    </row>
    <row r="5" spans="1:4" ht="12.75">
      <c r="A5" s="15" t="s">
        <v>354</v>
      </c>
      <c r="B5" s="54"/>
      <c r="C5" s="16"/>
      <c r="D5" s="9">
        <f>AVERAGE(D2:D3)</f>
        <v>17613.5</v>
      </c>
    </row>
    <row r="6" spans="1:4" ht="12.75">
      <c r="A6" s="23"/>
      <c r="B6" s="63"/>
      <c r="C6" s="12"/>
      <c r="D6" s="24"/>
    </row>
    <row r="7" spans="1:4" ht="12.75">
      <c r="A7" s="25"/>
      <c r="B7" s="65"/>
      <c r="C7" s="26"/>
      <c r="D7" s="27"/>
    </row>
    <row r="8" spans="1:4" s="47" customFormat="1" ht="25.5" customHeight="1">
      <c r="A8" s="51" t="s">
        <v>92</v>
      </c>
      <c r="B8" s="51" t="s">
        <v>0</v>
      </c>
      <c r="C8" s="51" t="s">
        <v>1</v>
      </c>
      <c r="D8" s="55" t="s">
        <v>79</v>
      </c>
    </row>
    <row r="9" spans="1:4" ht="12.75">
      <c r="A9" s="52" t="s">
        <v>52</v>
      </c>
      <c r="B9" s="54" t="s">
        <v>83</v>
      </c>
      <c r="C9" s="62" t="s">
        <v>59</v>
      </c>
      <c r="D9" s="56">
        <v>15170</v>
      </c>
    </row>
    <row r="10" spans="1:4" s="7" customFormat="1" ht="12.75">
      <c r="A10" s="3" t="s">
        <v>54</v>
      </c>
      <c r="B10" s="4" t="s">
        <v>63</v>
      </c>
      <c r="C10" s="5" t="s">
        <v>12</v>
      </c>
      <c r="D10" s="6">
        <v>7616</v>
      </c>
    </row>
    <row r="11" spans="1:4" s="7" customFormat="1" ht="12.75">
      <c r="A11" s="3"/>
      <c r="B11" s="4"/>
      <c r="C11" s="5"/>
      <c r="D11" s="6"/>
    </row>
    <row r="12" spans="1:4" ht="12.75">
      <c r="A12" s="15" t="s">
        <v>355</v>
      </c>
      <c r="B12" s="54"/>
      <c r="C12" s="16"/>
      <c r="D12" s="9">
        <f>AVERAGE(D9:D10)</f>
        <v>11393</v>
      </c>
    </row>
    <row r="13" spans="2:3" ht="12.75">
      <c r="B13" s="48"/>
      <c r="C13" s="50"/>
    </row>
    <row r="14" spans="2:3" ht="12.75">
      <c r="B14" s="48"/>
      <c r="C14" s="50"/>
    </row>
    <row r="15" spans="1:4" ht="12.75">
      <c r="A15" s="8" t="s">
        <v>90</v>
      </c>
      <c r="B15" s="28"/>
      <c r="C15" s="29"/>
      <c r="D15" s="9">
        <f>D5-D12</f>
        <v>6220.5</v>
      </c>
    </row>
    <row r="16" spans="1:4" ht="12.75">
      <c r="A16" s="3" t="s">
        <v>78</v>
      </c>
      <c r="B16" s="30"/>
      <c r="C16" s="67"/>
      <c r="D16" s="68"/>
    </row>
  </sheetData>
  <printOptions horizontalCentered="1"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G46" sqref="G46"/>
    </sheetView>
  </sheetViews>
  <sheetFormatPr defaultColWidth="9.140625" defaultRowHeight="12.75"/>
  <cols>
    <col min="1" max="1" width="25.140625" style="46" customWidth="1"/>
    <col min="2" max="2" width="13.140625" style="45" customWidth="1"/>
    <col min="3" max="3" width="15.7109375" style="47" customWidth="1"/>
    <col min="4" max="4" width="9.140625" style="57" customWidth="1"/>
    <col min="5" max="16384" width="9.140625" style="46" customWidth="1"/>
  </cols>
  <sheetData>
    <row r="1" spans="1:4" s="95" customFormat="1" ht="30.75" customHeight="1">
      <c r="A1" s="51" t="s">
        <v>88</v>
      </c>
      <c r="B1" s="51" t="s">
        <v>0</v>
      </c>
      <c r="C1" s="51" t="s">
        <v>1</v>
      </c>
      <c r="D1" s="55" t="s">
        <v>71</v>
      </c>
    </row>
    <row r="2" spans="1:4" ht="12.75">
      <c r="A2" s="52" t="s">
        <v>42</v>
      </c>
      <c r="B2" s="54" t="s">
        <v>43</v>
      </c>
      <c r="C2" s="62" t="s">
        <v>12</v>
      </c>
      <c r="D2" s="56">
        <v>8757</v>
      </c>
    </row>
    <row r="3" spans="1:4" ht="12.75">
      <c r="A3" s="52" t="s">
        <v>38</v>
      </c>
      <c r="B3" s="54" t="s">
        <v>39</v>
      </c>
      <c r="C3" s="62" t="s">
        <v>12</v>
      </c>
      <c r="D3" s="56">
        <v>8750</v>
      </c>
    </row>
    <row r="4" spans="1:4" ht="12.75">
      <c r="A4" s="52" t="s">
        <v>30</v>
      </c>
      <c r="B4" s="54" t="s">
        <v>40</v>
      </c>
      <c r="C4" s="62" t="s">
        <v>12</v>
      </c>
      <c r="D4" s="56">
        <v>9938</v>
      </c>
    </row>
    <row r="5" spans="1:4" ht="12.75">
      <c r="A5" s="52" t="s">
        <v>30</v>
      </c>
      <c r="B5" s="54" t="s">
        <v>41</v>
      </c>
      <c r="C5" s="62" t="s">
        <v>12</v>
      </c>
      <c r="D5" s="56">
        <v>8020</v>
      </c>
    </row>
    <row r="6" spans="1:4" ht="12.75">
      <c r="A6" s="52"/>
      <c r="B6" s="54"/>
      <c r="C6" s="62"/>
      <c r="D6" s="56"/>
    </row>
    <row r="7" spans="1:4" ht="12.75">
      <c r="A7" s="15" t="s">
        <v>356</v>
      </c>
      <c r="B7" s="54"/>
      <c r="C7" s="62"/>
      <c r="D7" s="9">
        <f>AVERAGE(D2:D5)</f>
        <v>8866.25</v>
      </c>
    </row>
    <row r="8" spans="1:4" ht="12.75">
      <c r="A8" s="23"/>
      <c r="B8" s="63"/>
      <c r="C8" s="64"/>
      <c r="D8" s="24"/>
    </row>
    <row r="9" spans="1:4" ht="12.75">
      <c r="A9" s="25"/>
      <c r="B9" s="65"/>
      <c r="C9" s="66"/>
      <c r="D9" s="27"/>
    </row>
    <row r="10" spans="1:4" s="47" customFormat="1" ht="30.75" customHeight="1">
      <c r="A10" s="51" t="s">
        <v>92</v>
      </c>
      <c r="B10" s="51" t="s">
        <v>0</v>
      </c>
      <c r="C10" s="51" t="s">
        <v>1</v>
      </c>
      <c r="D10" s="55" t="s">
        <v>71</v>
      </c>
    </row>
    <row r="11" spans="1:4" ht="12.75">
      <c r="A11" s="3" t="s">
        <v>55</v>
      </c>
      <c r="B11" s="54" t="s">
        <v>86</v>
      </c>
      <c r="C11" s="62" t="s">
        <v>12</v>
      </c>
      <c r="D11" s="56">
        <v>6340</v>
      </c>
    </row>
    <row r="12" spans="1:4" ht="12.75">
      <c r="A12" s="3" t="s">
        <v>56</v>
      </c>
      <c r="B12" s="54" t="s">
        <v>87</v>
      </c>
      <c r="C12" s="62" t="s">
        <v>12</v>
      </c>
      <c r="D12" s="56">
        <v>5105</v>
      </c>
    </row>
    <row r="13" spans="1:4" ht="12.75">
      <c r="A13" s="3"/>
      <c r="B13" s="54"/>
      <c r="C13" s="62"/>
      <c r="D13" s="56"/>
    </row>
    <row r="14" spans="1:4" ht="12.75">
      <c r="A14" s="15" t="s">
        <v>357</v>
      </c>
      <c r="B14" s="54"/>
      <c r="C14" s="62"/>
      <c r="D14" s="9">
        <f>AVERAGE(D11:D12)</f>
        <v>5722.5</v>
      </c>
    </row>
    <row r="15" ht="12.75">
      <c r="A15" s="49"/>
    </row>
    <row r="17" spans="1:4" ht="12.75">
      <c r="A17" s="8" t="s">
        <v>90</v>
      </c>
      <c r="B17" s="28"/>
      <c r="C17" s="29"/>
      <c r="D17" s="9">
        <f>D7-D14</f>
        <v>3143.75</v>
      </c>
    </row>
    <row r="18" spans="1:4" ht="12.75">
      <c r="A18" s="3" t="s">
        <v>78</v>
      </c>
      <c r="B18" s="30"/>
      <c r="C18" s="67"/>
      <c r="D18" s="68"/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7" sqref="D7"/>
    </sheetView>
  </sheetViews>
  <sheetFormatPr defaultColWidth="9.140625" defaultRowHeight="12.75"/>
  <cols>
    <col min="1" max="1" width="36.00390625" style="46" customWidth="1"/>
    <col min="2" max="2" width="17.8515625" style="45" bestFit="1" customWidth="1"/>
    <col min="3" max="3" width="13.421875" style="47" bestFit="1" customWidth="1"/>
    <col min="4" max="4" width="9.7109375" style="57" bestFit="1" customWidth="1"/>
    <col min="5" max="16384" width="9.140625" style="46" customWidth="1"/>
  </cols>
  <sheetData>
    <row r="1" spans="1:4" s="95" customFormat="1" ht="30.75" customHeight="1">
      <c r="A1" s="51" t="s">
        <v>88</v>
      </c>
      <c r="B1" s="51" t="s">
        <v>0</v>
      </c>
      <c r="C1" s="51" t="s">
        <v>1</v>
      </c>
      <c r="D1" s="55" t="s">
        <v>71</v>
      </c>
    </row>
    <row r="2" spans="1:4" ht="12.75">
      <c r="A2" s="3" t="s">
        <v>58</v>
      </c>
      <c r="B2" s="4" t="s">
        <v>67</v>
      </c>
      <c r="C2" s="5" t="s">
        <v>12</v>
      </c>
      <c r="D2" s="56">
        <v>27100</v>
      </c>
    </row>
    <row r="3" spans="1:4" ht="12.75">
      <c r="A3" s="3" t="s">
        <v>64</v>
      </c>
      <c r="B3" s="4" t="s">
        <v>305</v>
      </c>
      <c r="C3" s="5" t="s">
        <v>12</v>
      </c>
      <c r="D3" s="56">
        <v>37736</v>
      </c>
    </row>
    <row r="4" spans="1:4" ht="12.75">
      <c r="A4" s="3" t="s">
        <v>64</v>
      </c>
      <c r="B4" s="4" t="s">
        <v>306</v>
      </c>
      <c r="C4" s="5" t="s">
        <v>12</v>
      </c>
      <c r="D4" s="56">
        <v>26750</v>
      </c>
    </row>
    <row r="5" spans="1:4" ht="12.75">
      <c r="A5" s="3" t="s">
        <v>57</v>
      </c>
      <c r="B5" s="4" t="s">
        <v>65</v>
      </c>
      <c r="C5" s="5" t="s">
        <v>12</v>
      </c>
      <c r="D5" s="56">
        <v>33260</v>
      </c>
    </row>
    <row r="6" spans="1:4" ht="12.75">
      <c r="A6" s="3"/>
      <c r="B6" s="4"/>
      <c r="C6" s="5"/>
      <c r="D6" s="56"/>
    </row>
    <row r="7" spans="1:4" ht="12.75">
      <c r="A7" s="15" t="s">
        <v>358</v>
      </c>
      <c r="B7" s="54"/>
      <c r="C7" s="16"/>
      <c r="D7" s="9">
        <f>AVERAGE(D2:D5)</f>
        <v>31211.5</v>
      </c>
    </row>
    <row r="8" spans="1:4" ht="12.75">
      <c r="A8" s="58"/>
      <c r="B8" s="23"/>
      <c r="C8" s="12"/>
      <c r="D8" s="59"/>
    </row>
    <row r="9" spans="1:4" ht="12.75">
      <c r="A9" s="60"/>
      <c r="B9" s="25"/>
      <c r="C9" s="26"/>
      <c r="D9" s="61"/>
    </row>
    <row r="10" spans="1:4" s="47" customFormat="1" ht="30" customHeight="1">
      <c r="A10" s="51" t="s">
        <v>92</v>
      </c>
      <c r="B10" s="51" t="s">
        <v>0</v>
      </c>
      <c r="C10" s="51" t="s">
        <v>1</v>
      </c>
      <c r="D10" s="55" t="s">
        <v>71</v>
      </c>
    </row>
    <row r="11" spans="1:4" ht="12.75">
      <c r="A11" s="3" t="s">
        <v>66</v>
      </c>
      <c r="B11" s="4" t="s">
        <v>69</v>
      </c>
      <c r="C11" s="5" t="s">
        <v>12</v>
      </c>
      <c r="D11" s="56">
        <v>6628</v>
      </c>
    </row>
    <row r="12" spans="1:4" ht="12.75">
      <c r="A12" s="3" t="s">
        <v>76</v>
      </c>
      <c r="B12" s="4" t="s">
        <v>77</v>
      </c>
      <c r="C12" s="5" t="s">
        <v>12</v>
      </c>
      <c r="D12" s="56">
        <v>12201</v>
      </c>
    </row>
    <row r="13" spans="1:4" ht="12.75">
      <c r="A13" s="3"/>
      <c r="B13" s="4"/>
      <c r="C13" s="5"/>
      <c r="D13" s="56"/>
    </row>
    <row r="14" spans="1:4" ht="12.75">
      <c r="A14" s="15" t="s">
        <v>359</v>
      </c>
      <c r="B14" s="54"/>
      <c r="C14" s="16"/>
      <c r="D14" s="9">
        <f>AVERAGE(D11:D12)</f>
        <v>9414.5</v>
      </c>
    </row>
    <row r="15" spans="1:3" ht="12.75">
      <c r="A15" s="7"/>
      <c r="B15" s="17"/>
      <c r="C15" s="18"/>
    </row>
    <row r="16" spans="1:3" ht="12.75">
      <c r="A16" s="7"/>
      <c r="B16" s="17"/>
      <c r="C16" s="18"/>
    </row>
    <row r="17" spans="1:4" ht="12.75">
      <c r="A17" s="8" t="s">
        <v>90</v>
      </c>
      <c r="B17" s="28"/>
      <c r="C17" s="29"/>
      <c r="D17" s="9">
        <f>D7-D14</f>
        <v>21797</v>
      </c>
    </row>
    <row r="18" spans="1:4" ht="12.75">
      <c r="A18" s="3" t="s">
        <v>78</v>
      </c>
      <c r="B18" s="30"/>
      <c r="C18" s="67"/>
      <c r="D18" s="68"/>
    </row>
    <row r="19" spans="1:3" ht="12.75">
      <c r="A19" s="7"/>
      <c r="B19" s="17"/>
      <c r="C19" s="18"/>
    </row>
  </sheetData>
  <printOptions horizontalCentered="1"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23" sqref="D23"/>
    </sheetView>
  </sheetViews>
  <sheetFormatPr defaultColWidth="9.140625" defaultRowHeight="12.75"/>
  <cols>
    <col min="1" max="1" width="25.140625" style="33" customWidth="1"/>
    <col min="2" max="2" width="21.7109375" style="39" customWidth="1"/>
    <col min="3" max="3" width="9.140625" style="40" customWidth="1"/>
    <col min="4" max="4" width="9.140625" style="44" customWidth="1"/>
    <col min="5" max="16384" width="9.140625" style="33" customWidth="1"/>
  </cols>
  <sheetData>
    <row r="1" spans="1:4" s="40" customFormat="1" ht="30">
      <c r="A1" s="20" t="s">
        <v>88</v>
      </c>
      <c r="B1" s="20" t="s">
        <v>0</v>
      </c>
      <c r="C1" s="20" t="s">
        <v>1</v>
      </c>
      <c r="D1" s="21" t="s">
        <v>79</v>
      </c>
    </row>
    <row r="2" spans="1:4" ht="12.75">
      <c r="A2" s="2" t="s">
        <v>6</v>
      </c>
      <c r="B2" s="34" t="s">
        <v>15</v>
      </c>
      <c r="C2" s="32" t="s">
        <v>13</v>
      </c>
      <c r="D2" s="41">
        <v>12160</v>
      </c>
    </row>
    <row r="3" spans="1:4" ht="12.75">
      <c r="A3" s="2" t="s">
        <v>6</v>
      </c>
      <c r="B3" s="34" t="s">
        <v>8</v>
      </c>
      <c r="C3" s="32" t="s">
        <v>13</v>
      </c>
      <c r="D3" s="41">
        <v>11424</v>
      </c>
    </row>
    <row r="4" spans="1:4" ht="12.75">
      <c r="A4" s="2" t="s">
        <v>9</v>
      </c>
      <c r="B4" s="34" t="s">
        <v>11</v>
      </c>
      <c r="C4" s="32" t="s">
        <v>13</v>
      </c>
      <c r="D4" s="41">
        <v>7192</v>
      </c>
    </row>
    <row r="5" spans="1:4" ht="12.75">
      <c r="A5" s="2"/>
      <c r="B5" s="34"/>
      <c r="C5" s="32"/>
      <c r="D5" s="41"/>
    </row>
    <row r="6" spans="1:4" ht="12.75">
      <c r="A6" s="35" t="s">
        <v>360</v>
      </c>
      <c r="B6" s="34"/>
      <c r="C6" s="36"/>
      <c r="D6" s="42">
        <f>AVERAGE(D2:D4)</f>
        <v>10258.666666666666</v>
      </c>
    </row>
    <row r="7" spans="1:4" ht="12.75">
      <c r="A7" s="10"/>
      <c r="B7" s="11"/>
      <c r="C7" s="22"/>
      <c r="D7" s="13"/>
    </row>
    <row r="8" spans="1:4" s="40" customFormat="1" ht="30">
      <c r="A8" s="20" t="s">
        <v>89</v>
      </c>
      <c r="B8" s="20" t="s">
        <v>0</v>
      </c>
      <c r="C8" s="20" t="s">
        <v>1</v>
      </c>
      <c r="D8" s="21" t="s">
        <v>79</v>
      </c>
    </row>
    <row r="9" spans="1:4" ht="12.75">
      <c r="A9" s="37" t="s">
        <v>84</v>
      </c>
      <c r="B9" s="1" t="s">
        <v>85</v>
      </c>
      <c r="C9" s="32" t="s">
        <v>68</v>
      </c>
      <c r="D9" s="43">
        <v>5822</v>
      </c>
    </row>
    <row r="10" spans="1:4" ht="12.75">
      <c r="A10" s="37" t="s">
        <v>73</v>
      </c>
      <c r="B10" s="34" t="s">
        <v>74</v>
      </c>
      <c r="C10" s="32" t="s">
        <v>68</v>
      </c>
      <c r="D10" s="43">
        <v>5280</v>
      </c>
    </row>
    <row r="11" spans="1:4" ht="12.75">
      <c r="A11" s="37"/>
      <c r="B11" s="34"/>
      <c r="C11" s="32"/>
      <c r="D11" s="43"/>
    </row>
    <row r="12" spans="1:4" ht="12.75">
      <c r="A12" s="38" t="s">
        <v>361</v>
      </c>
      <c r="B12" s="34"/>
      <c r="C12" s="32"/>
      <c r="D12" s="42">
        <f>AVERAGE(D9:D10)</f>
        <v>5551</v>
      </c>
    </row>
    <row r="13" spans="1:4" ht="12.75">
      <c r="A13" s="23"/>
      <c r="B13" s="11"/>
      <c r="C13" s="12"/>
      <c r="D13" s="24"/>
    </row>
    <row r="14" spans="1:4" ht="12.75">
      <c r="A14" s="25"/>
      <c r="B14" s="14"/>
      <c r="C14" s="26"/>
      <c r="D14" s="27"/>
    </row>
    <row r="15" spans="1:4" ht="12.75">
      <c r="A15" s="8" t="s">
        <v>90</v>
      </c>
      <c r="B15" s="28"/>
      <c r="C15" s="29"/>
      <c r="D15" s="9">
        <f>D6-D12</f>
        <v>4707.666666666666</v>
      </c>
    </row>
    <row r="16" spans="1:4" ht="12.75">
      <c r="A16" s="3" t="s">
        <v>78</v>
      </c>
      <c r="B16" s="30"/>
      <c r="C16" s="67"/>
      <c r="D16" s="68"/>
    </row>
  </sheetData>
  <printOptions horizontalCentered="1"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G46" sqref="G46"/>
    </sheetView>
  </sheetViews>
  <sheetFormatPr defaultColWidth="9.140625" defaultRowHeight="12.75"/>
  <cols>
    <col min="1" max="1" width="23.57421875" style="46" bestFit="1" customWidth="1"/>
    <col min="2" max="2" width="17.7109375" style="45" customWidth="1"/>
    <col min="3" max="3" width="13.421875" style="47" bestFit="1" customWidth="1"/>
    <col min="4" max="4" width="9.140625" style="57" customWidth="1"/>
    <col min="5" max="16384" width="9.140625" style="46" customWidth="1"/>
  </cols>
  <sheetData>
    <row r="1" spans="1:4" s="95" customFormat="1" ht="30.75" customHeight="1">
      <c r="A1" s="51" t="s">
        <v>88</v>
      </c>
      <c r="B1" s="51" t="s">
        <v>0</v>
      </c>
      <c r="C1" s="51" t="s">
        <v>1</v>
      </c>
      <c r="D1" s="55" t="s">
        <v>71</v>
      </c>
    </row>
    <row r="2" spans="1:4" ht="12.75">
      <c r="A2" s="52" t="s">
        <v>259</v>
      </c>
      <c r="B2" s="137" t="s">
        <v>258</v>
      </c>
      <c r="C2" s="62" t="s">
        <v>13</v>
      </c>
      <c r="D2" s="56">
        <v>3182</v>
      </c>
    </row>
    <row r="3" spans="1:4" ht="12.75">
      <c r="A3" s="52" t="s">
        <v>260</v>
      </c>
      <c r="B3" s="155" t="s">
        <v>261</v>
      </c>
      <c r="C3" s="62" t="s">
        <v>13</v>
      </c>
      <c r="D3" s="56">
        <v>6094</v>
      </c>
    </row>
    <row r="4" spans="1:4" ht="12.75">
      <c r="A4" s="52" t="s">
        <v>16</v>
      </c>
      <c r="B4" s="54" t="s">
        <v>262</v>
      </c>
      <c r="C4" s="62" t="s">
        <v>13</v>
      </c>
      <c r="D4" s="56">
        <v>7190</v>
      </c>
    </row>
    <row r="5" spans="1:4" ht="12.75">
      <c r="A5" s="52"/>
      <c r="B5" s="54"/>
      <c r="C5" s="62"/>
      <c r="D5" s="56"/>
    </row>
    <row r="6" spans="1:4" ht="12.75">
      <c r="A6" s="15" t="s">
        <v>349</v>
      </c>
      <c r="B6" s="54"/>
      <c r="C6" s="62"/>
      <c r="D6" s="9">
        <f>AVERAGE(D2:D5)</f>
        <v>5488.666666666667</v>
      </c>
    </row>
    <row r="7" spans="1:4" ht="12.75">
      <c r="A7" s="69"/>
      <c r="B7" s="70"/>
      <c r="C7" s="64"/>
      <c r="D7" s="59"/>
    </row>
    <row r="8" spans="1:4" ht="12.75">
      <c r="A8" s="71"/>
      <c r="B8" s="65"/>
      <c r="C8" s="66"/>
      <c r="D8" s="61"/>
    </row>
    <row r="9" spans="1:4" s="47" customFormat="1" ht="24" customHeight="1">
      <c r="A9" s="51" t="s">
        <v>92</v>
      </c>
      <c r="B9" s="51" t="s">
        <v>0</v>
      </c>
      <c r="C9" s="51" t="s">
        <v>1</v>
      </c>
      <c r="D9" s="55" t="s">
        <v>71</v>
      </c>
    </row>
    <row r="10" spans="1:4" ht="12.75">
      <c r="A10" s="3" t="s">
        <v>256</v>
      </c>
      <c r="B10" s="136" t="s">
        <v>257</v>
      </c>
      <c r="C10" s="62" t="s">
        <v>13</v>
      </c>
      <c r="D10" s="56">
        <v>1908</v>
      </c>
    </row>
    <row r="11" spans="1:4" ht="12.75">
      <c r="A11" s="3" t="s">
        <v>263</v>
      </c>
      <c r="B11" s="54" t="s">
        <v>264</v>
      </c>
      <c r="C11" s="62" t="s">
        <v>13</v>
      </c>
      <c r="D11" s="56">
        <v>1862</v>
      </c>
    </row>
    <row r="12" spans="1:4" ht="12.75">
      <c r="A12" s="3"/>
      <c r="B12" s="54"/>
      <c r="C12" s="62"/>
      <c r="D12" s="56"/>
    </row>
    <row r="13" spans="1:4" ht="12.75">
      <c r="A13" s="15" t="s">
        <v>348</v>
      </c>
      <c r="B13" s="54"/>
      <c r="C13" s="62"/>
      <c r="D13" s="9">
        <f>AVERAGE(D10:D11)</f>
        <v>1885</v>
      </c>
    </row>
    <row r="16" spans="1:4" ht="12.75">
      <c r="A16" s="8" t="s">
        <v>90</v>
      </c>
      <c r="B16" s="28"/>
      <c r="C16" s="29"/>
      <c r="D16" s="9">
        <f>D6-D13</f>
        <v>3603.666666666667</v>
      </c>
    </row>
    <row r="17" spans="1:4" ht="12.75">
      <c r="A17" s="3" t="s">
        <v>78</v>
      </c>
      <c r="B17" s="30"/>
      <c r="C17" s="67"/>
      <c r="D17" s="68"/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8">
      <selection activeCell="A56" sqref="A56:IV56"/>
    </sheetView>
  </sheetViews>
  <sheetFormatPr defaultColWidth="9.140625" defaultRowHeight="12.75"/>
  <cols>
    <col min="1" max="1" width="23.57421875" style="46" bestFit="1" customWidth="1"/>
    <col min="2" max="2" width="21.421875" style="45" customWidth="1"/>
    <col min="3" max="3" width="13.421875" style="47" bestFit="1" customWidth="1"/>
    <col min="4" max="4" width="9.140625" style="57" customWidth="1"/>
    <col min="5" max="16384" width="9.140625" style="46" customWidth="1"/>
  </cols>
  <sheetData>
    <row r="1" spans="1:4" s="95" customFormat="1" ht="30.75" customHeight="1">
      <c r="A1" s="51" t="s">
        <v>88</v>
      </c>
      <c r="B1" s="51" t="s">
        <v>0</v>
      </c>
      <c r="C1" s="51" t="s">
        <v>1</v>
      </c>
      <c r="D1" s="55" t="s">
        <v>79</v>
      </c>
    </row>
    <row r="2" spans="1:4" ht="12.75">
      <c r="A2" s="52" t="s">
        <v>16</v>
      </c>
      <c r="B2" s="54" t="s">
        <v>46</v>
      </c>
      <c r="C2" s="62" t="s">
        <v>13</v>
      </c>
      <c r="D2" s="56">
        <v>9597</v>
      </c>
    </row>
    <row r="3" spans="1:4" ht="12.75">
      <c r="A3" s="52" t="s">
        <v>16</v>
      </c>
      <c r="B3" s="54" t="s">
        <v>46</v>
      </c>
      <c r="C3" s="62" t="s">
        <v>13</v>
      </c>
      <c r="D3" s="56">
        <v>9597</v>
      </c>
    </row>
    <row r="4" spans="1:4" ht="12.75">
      <c r="A4" s="52" t="s">
        <v>16</v>
      </c>
      <c r="B4" s="54" t="s">
        <v>50</v>
      </c>
      <c r="C4" s="62" t="s">
        <v>13</v>
      </c>
      <c r="D4" s="56">
        <v>9199</v>
      </c>
    </row>
    <row r="5" spans="1:4" ht="12.75">
      <c r="A5" s="52" t="s">
        <v>16</v>
      </c>
      <c r="B5" s="54" t="s">
        <v>50</v>
      </c>
      <c r="C5" s="62" t="s">
        <v>13</v>
      </c>
      <c r="D5" s="56">
        <v>9199</v>
      </c>
    </row>
    <row r="6" spans="1:4" ht="12.75">
      <c r="A6" s="52" t="s">
        <v>16</v>
      </c>
      <c r="B6" s="54" t="s">
        <v>48</v>
      </c>
      <c r="C6" s="62" t="s">
        <v>13</v>
      </c>
      <c r="D6" s="56">
        <v>9597</v>
      </c>
    </row>
    <row r="7" spans="1:4" ht="12.75">
      <c r="A7" s="52" t="s">
        <v>16</v>
      </c>
      <c r="B7" s="54" t="s">
        <v>48</v>
      </c>
      <c r="C7" s="62" t="s">
        <v>13</v>
      </c>
      <c r="D7" s="56">
        <v>9597</v>
      </c>
    </row>
    <row r="8" spans="1:4" ht="12.75">
      <c r="A8" s="52" t="s">
        <v>16</v>
      </c>
      <c r="B8" s="54" t="s">
        <v>45</v>
      </c>
      <c r="C8" s="62" t="s">
        <v>13</v>
      </c>
      <c r="D8" s="56">
        <v>9597</v>
      </c>
    </row>
    <row r="9" spans="1:4" ht="12.75">
      <c r="A9" s="52" t="s">
        <v>16</v>
      </c>
      <c r="B9" s="54" t="s">
        <v>45</v>
      </c>
      <c r="C9" s="62" t="s">
        <v>13</v>
      </c>
      <c r="D9" s="56">
        <v>9597</v>
      </c>
    </row>
    <row r="10" spans="1:4" ht="12.75">
      <c r="A10" s="52" t="s">
        <v>16</v>
      </c>
      <c r="B10" s="54" t="s">
        <v>49</v>
      </c>
      <c r="C10" s="62" t="s">
        <v>13</v>
      </c>
      <c r="D10" s="56">
        <v>9199</v>
      </c>
    </row>
    <row r="11" spans="1:4" ht="12.75">
      <c r="A11" s="52" t="s">
        <v>16</v>
      </c>
      <c r="B11" s="54" t="s">
        <v>49</v>
      </c>
      <c r="C11" s="62" t="s">
        <v>13</v>
      </c>
      <c r="D11" s="56">
        <v>9199</v>
      </c>
    </row>
    <row r="12" spans="1:4" ht="12.75">
      <c r="A12" s="52" t="s">
        <v>16</v>
      </c>
      <c r="B12" s="54" t="s">
        <v>47</v>
      </c>
      <c r="C12" s="62" t="s">
        <v>13</v>
      </c>
      <c r="D12" s="56">
        <v>9597</v>
      </c>
    </row>
    <row r="13" spans="1:4" ht="12.75">
      <c r="A13" s="52" t="s">
        <v>16</v>
      </c>
      <c r="B13" s="54" t="s">
        <v>47</v>
      </c>
      <c r="C13" s="62" t="s">
        <v>13</v>
      </c>
      <c r="D13" s="56">
        <v>9597</v>
      </c>
    </row>
    <row r="14" spans="1:4" ht="12.75">
      <c r="A14" s="52" t="s">
        <v>33</v>
      </c>
      <c r="B14" s="54" t="s">
        <v>36</v>
      </c>
      <c r="C14" s="62" t="s">
        <v>13</v>
      </c>
      <c r="D14" s="56">
        <v>9202</v>
      </c>
    </row>
    <row r="15" spans="1:4" ht="12.75">
      <c r="A15" s="52" t="s">
        <v>34</v>
      </c>
      <c r="B15" s="54" t="s">
        <v>28</v>
      </c>
      <c r="C15" s="62" t="s">
        <v>13</v>
      </c>
      <c r="D15" s="56">
        <v>6975</v>
      </c>
    </row>
    <row r="16" spans="1:4" ht="12.75">
      <c r="A16" s="52" t="s">
        <v>34</v>
      </c>
      <c r="B16" s="54" t="s">
        <v>29</v>
      </c>
      <c r="C16" s="62" t="s">
        <v>13</v>
      </c>
      <c r="D16" s="56">
        <v>8758</v>
      </c>
    </row>
    <row r="17" spans="1:4" ht="12.75">
      <c r="A17" s="52" t="s">
        <v>34</v>
      </c>
      <c r="B17" s="54" t="s">
        <v>27</v>
      </c>
      <c r="C17" s="62" t="s">
        <v>13</v>
      </c>
      <c r="D17" s="56">
        <v>22282</v>
      </c>
    </row>
    <row r="18" spans="1:4" ht="12.75">
      <c r="A18" s="52" t="s">
        <v>30</v>
      </c>
      <c r="B18" s="54" t="s">
        <v>32</v>
      </c>
      <c r="C18" s="62" t="s">
        <v>13</v>
      </c>
      <c r="D18" s="56">
        <v>6630</v>
      </c>
    </row>
    <row r="19" spans="1:4" ht="12.75">
      <c r="A19" s="52" t="s">
        <v>35</v>
      </c>
      <c r="B19" s="54" t="s">
        <v>31</v>
      </c>
      <c r="C19" s="62" t="s">
        <v>13</v>
      </c>
      <c r="D19" s="56">
        <v>9290</v>
      </c>
    </row>
    <row r="20" spans="1:4" ht="12.75">
      <c r="A20" s="52"/>
      <c r="B20" s="54"/>
      <c r="C20" s="62"/>
      <c r="D20" s="56"/>
    </row>
    <row r="21" spans="1:4" ht="12.75">
      <c r="A21" s="15" t="s">
        <v>362</v>
      </c>
      <c r="B21" s="54"/>
      <c r="C21" s="16"/>
      <c r="D21" s="9">
        <f>AVERAGE(D2:D19)</f>
        <v>9817.166666666666</v>
      </c>
    </row>
    <row r="22" spans="1:4" ht="12.75">
      <c r="A22" s="23"/>
      <c r="B22" s="63"/>
      <c r="C22" s="12"/>
      <c r="D22" s="24"/>
    </row>
    <row r="23" spans="1:4" ht="12.75">
      <c r="A23" s="25"/>
      <c r="B23" s="65"/>
      <c r="C23" s="26"/>
      <c r="D23" s="27"/>
    </row>
    <row r="24" spans="1:4" s="47" customFormat="1" ht="25.5" customHeight="1">
      <c r="A24" s="51" t="s">
        <v>92</v>
      </c>
      <c r="B24" s="51" t="s">
        <v>0</v>
      </c>
      <c r="C24" s="51" t="s">
        <v>1</v>
      </c>
      <c r="D24" s="55" t="s">
        <v>79</v>
      </c>
    </row>
    <row r="25" spans="1:4" ht="12.75">
      <c r="A25" s="52" t="s">
        <v>52</v>
      </c>
      <c r="B25" s="54" t="s">
        <v>82</v>
      </c>
      <c r="C25" s="62" t="s">
        <v>68</v>
      </c>
      <c r="D25" s="56">
        <v>5395</v>
      </c>
    </row>
    <row r="26" spans="1:4" ht="12.75">
      <c r="A26" s="52" t="s">
        <v>80</v>
      </c>
      <c r="B26" s="54" t="s">
        <v>81</v>
      </c>
      <c r="C26" s="62" t="s">
        <v>68</v>
      </c>
      <c r="D26" s="56">
        <v>5940</v>
      </c>
    </row>
    <row r="27" spans="1:4" ht="12.75">
      <c r="A27" s="52"/>
      <c r="B27" s="54"/>
      <c r="C27" s="62"/>
      <c r="D27" s="56"/>
    </row>
    <row r="28" spans="1:4" ht="12.75">
      <c r="A28" s="15" t="s">
        <v>363</v>
      </c>
      <c r="B28" s="54"/>
      <c r="C28" s="16"/>
      <c r="D28" s="9">
        <f>AVERAGE(D25:D26)</f>
        <v>5667.5</v>
      </c>
    </row>
    <row r="29" spans="2:3" ht="12.75">
      <c r="B29" s="48"/>
      <c r="C29" s="50"/>
    </row>
    <row r="30" spans="2:3" ht="12.75">
      <c r="B30" s="48"/>
      <c r="C30" s="50"/>
    </row>
    <row r="31" spans="1:4" ht="12.75">
      <c r="A31" s="8" t="s">
        <v>90</v>
      </c>
      <c r="B31" s="28"/>
      <c r="C31" s="29"/>
      <c r="D31" s="9">
        <f>D21-D28</f>
        <v>4149.666666666666</v>
      </c>
    </row>
    <row r="32" spans="1:4" ht="12.75">
      <c r="A32" s="3" t="s">
        <v>78</v>
      </c>
      <c r="B32" s="30"/>
      <c r="C32" s="67"/>
      <c r="D32" s="68"/>
    </row>
    <row r="51" ht="29.25" customHeight="1"/>
    <row r="56" ht="27.75" customHeight="1"/>
    <row r="70" ht="31.5" customHeight="1"/>
    <row r="111" ht="27" customHeight="1"/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56" sqref="A56:IV56"/>
    </sheetView>
  </sheetViews>
  <sheetFormatPr defaultColWidth="9.140625" defaultRowHeight="12.75"/>
  <cols>
    <col min="1" max="1" width="25.140625" style="46" customWidth="1"/>
    <col min="2" max="2" width="13.140625" style="45" customWidth="1"/>
    <col min="3" max="3" width="15.7109375" style="47" customWidth="1"/>
    <col min="4" max="4" width="9.140625" style="57" customWidth="1"/>
    <col min="5" max="16384" width="9.140625" style="46" customWidth="1"/>
  </cols>
  <sheetData>
    <row r="1" spans="1:4" s="95" customFormat="1" ht="30.75" customHeight="1">
      <c r="A1" s="51" t="s">
        <v>88</v>
      </c>
      <c r="B1" s="51" t="s">
        <v>0</v>
      </c>
      <c r="C1" s="51" t="s">
        <v>1</v>
      </c>
      <c r="D1" s="55" t="s">
        <v>71</v>
      </c>
    </row>
    <row r="2" spans="1:4" ht="12.75">
      <c r="A2" s="52" t="s">
        <v>30</v>
      </c>
      <c r="B2" s="54" t="s">
        <v>266</v>
      </c>
      <c r="C2" s="62" t="s">
        <v>13</v>
      </c>
      <c r="D2" s="56">
        <v>8020</v>
      </c>
    </row>
    <row r="3" spans="1:4" ht="12.75">
      <c r="A3" s="52" t="s">
        <v>268</v>
      </c>
      <c r="B3" s="54" t="s">
        <v>269</v>
      </c>
      <c r="C3" s="62" t="s">
        <v>13</v>
      </c>
      <c r="D3" s="56">
        <v>7619</v>
      </c>
    </row>
    <row r="4" spans="1:4" ht="12.75">
      <c r="A4" s="52"/>
      <c r="B4" s="54"/>
      <c r="C4" s="62"/>
      <c r="D4" s="56"/>
    </row>
    <row r="5" spans="1:4" ht="12.75">
      <c r="A5" s="15" t="s">
        <v>356</v>
      </c>
      <c r="B5" s="54"/>
      <c r="C5" s="62"/>
      <c r="D5" s="9">
        <f>AVERAGE(D2:D3)</f>
        <v>7819.5</v>
      </c>
    </row>
    <row r="6" spans="1:4" ht="12.75">
      <c r="A6" s="23"/>
      <c r="B6" s="63"/>
      <c r="C6" s="64"/>
      <c r="D6" s="24"/>
    </row>
    <row r="7" spans="1:4" ht="12.75">
      <c r="A7" s="25"/>
      <c r="B7" s="65"/>
      <c r="C7" s="66"/>
      <c r="D7" s="27"/>
    </row>
    <row r="8" spans="1:4" s="47" customFormat="1" ht="30.75" customHeight="1">
      <c r="A8" s="51" t="s">
        <v>92</v>
      </c>
      <c r="B8" s="51" t="s">
        <v>0</v>
      </c>
      <c r="C8" s="51" t="s">
        <v>1</v>
      </c>
      <c r="D8" s="55" t="s">
        <v>71</v>
      </c>
    </row>
    <row r="9" spans="1:4" ht="12.75">
      <c r="A9" s="3" t="s">
        <v>265</v>
      </c>
      <c r="B9" s="54" t="s">
        <v>267</v>
      </c>
      <c r="C9" s="62" t="s">
        <v>13</v>
      </c>
      <c r="D9" s="56">
        <v>4934</v>
      </c>
    </row>
    <row r="10" spans="1:4" ht="12.75">
      <c r="A10" s="3" t="s">
        <v>271</v>
      </c>
      <c r="B10" s="54" t="s">
        <v>270</v>
      </c>
      <c r="C10" s="62" t="s">
        <v>13</v>
      </c>
      <c r="D10" s="56">
        <v>5280</v>
      </c>
    </row>
    <row r="11" spans="1:4" ht="12.75">
      <c r="A11" s="3"/>
      <c r="B11" s="54"/>
      <c r="C11" s="62"/>
      <c r="D11" s="56"/>
    </row>
    <row r="12" spans="1:4" ht="12.75">
      <c r="A12" s="15" t="s">
        <v>357</v>
      </c>
      <c r="B12" s="54"/>
      <c r="C12" s="62"/>
      <c r="D12" s="9">
        <f>AVERAGE(D9:D10)</f>
        <v>5107</v>
      </c>
    </row>
    <row r="13" ht="12.75">
      <c r="A13" s="49"/>
    </row>
    <row r="15" spans="1:4" ht="12.75">
      <c r="A15" s="8" t="s">
        <v>90</v>
      </c>
      <c r="B15" s="28"/>
      <c r="C15" s="29"/>
      <c r="D15" s="9">
        <f>D5-D12</f>
        <v>2712.5</v>
      </c>
    </row>
    <row r="16" spans="1:4" ht="12.75">
      <c r="A16" s="3" t="s">
        <v>78</v>
      </c>
      <c r="B16" s="30"/>
      <c r="C16" s="67"/>
      <c r="D16" s="68"/>
    </row>
    <row r="51" ht="29.25" customHeight="1"/>
    <row r="56" ht="27.75" customHeight="1"/>
    <row r="70" ht="31.5" customHeight="1"/>
    <row r="111" ht="27" customHeight="1"/>
  </sheetData>
  <printOptions horizontalCentered="1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AJDB</cp:lastModifiedBy>
  <cp:lastPrinted>2005-11-09T21:25:06Z</cp:lastPrinted>
  <dcterms:created xsi:type="dcterms:W3CDTF">2005-06-14T21:41:57Z</dcterms:created>
  <dcterms:modified xsi:type="dcterms:W3CDTF">2005-11-09T21:26:28Z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