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Impacts'!$A$1:$W$50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<sst xmlns="http://schemas.openxmlformats.org/spreadsheetml/2006/main" count="180" uniqueCount="156">
  <si>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</si>
  <si>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</si>
  <si>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</si>
  <si>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</si>
  <si>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</si>
  <si>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</si>
  <si>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</si>
  <si>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</si>
  <si>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</si>
  <si>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</si>
  <si>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</si>
  <si>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</si>
  <si>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</si>
  <si>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</si>
  <si>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</si>
  <si>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</si>
  <si>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</si>
  <si>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</si>
  <si>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</si>
  <si>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</si>
  <si>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</si>
  <si>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</si>
  <si>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</si>
  <si>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</si>
  <si>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</si>
  <si>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</si>
  <si>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</si>
  <si>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</si>
  <si>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</si>
  <si>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</si>
  <si>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</si>
  <si>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</si>
  <si>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</si>
  <si>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</si>
  <si>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</si>
  <si>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</si>
  <si>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</si>
  <si>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</si>
  <si>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</si>
  <si>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</si>
  <si>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</si>
  <si>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</si>
  <si>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</si>
  <si>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</si>
  <si>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</si>
  <si>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</si>
  <si>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</si>
  <si>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</si>
  <si>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</si>
  <si>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</si>
  <si>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</si>
  <si>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</si>
  <si>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</si>
  <si>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</si>
  <si>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</si>
  <si>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</si>
  <si>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</si>
  <si>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</si>
  <si>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</si>
  <si>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</si>
  <si>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</si>
  <si>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</si>
  <si>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</si>
  <si>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</si>
  <si>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</si>
  <si>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</si>
  <si>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</si>
  <si>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</si>
  <si>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</si>
  <si>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</si>
  <si>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</si>
  <si>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</si>
  <si>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</si>
  <si>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</si>
  <si>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</si>
  <si>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</si>
  <si>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</si>
  <si>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</si>
  <si>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</si>
  <si>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</si>
  <si>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</si>
  <si>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</si>
  <si>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</si>
  <si>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</si>
  <si>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</si>
  <si>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</si>
  <si>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</si>
  <si>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</si>
  <si>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</si>
  <si>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</si>
  <si>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</si>
  <si>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</si>
  <si>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</si>
  <si>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</si>
  <si>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</si>
  <si>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</si>
  <si>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</si>
  <si>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</si>
  <si>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</si>
  <si>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</si>
  <si>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</si>
  <si>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</si>
  <si>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</si>
  <si>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</si>
  <si>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</si>
  <si>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</si>
  <si>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</si>
  <si>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</si>
  <si>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</si>
  <si>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</si>
  <si>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</si>
  <si>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</si>
  <si>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</si>
  <si>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</si>
  <si>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</si>
  <si>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</si>
  <si>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</si>
  <si>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</si>
  <si>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</si>
  <si>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</si>
  <si>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</si>
  <si>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</si>
  <si>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</si>
  <si>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</si>
  <si>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</si>
  <si>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</si>
  <si>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</si>
  <si>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</si>
  <si>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</si>
  <si>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</si>
  <si>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</si>
  <si>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</si>
  <si>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</si>
  <si>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</si>
  <si>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</si>
  <si>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</si>
  <si>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</si>
  <si>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</si>
  <si>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</si>
  <si>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</si>
  <si>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</si>
  <si>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</si>
  <si>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</si>
  <si>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</si>
  <si>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</si>
  <si>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</si>
  <si>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</si>
  <si>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</si>
  <si>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</si>
  <si>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</si>
  <si>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</si>
  <si>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</si>
  <si>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</si>
  <si>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Report Month:  September 2007</t>
  </si>
  <si>
    <t>SCG3543</t>
  </si>
  <si>
    <t>Palm Desert Partnership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</si>
</sst>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167" fontId="0" fillId="0" borderId="47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workbookViewId="0" topLeftCell="A1">
      <pane xSplit="2" topLeftCell="H1" activePane="topRight" state="frozen"/>
      <selection pane="topLeft" activeCell="A1" sqref="A1"/>
      <selection pane="topRight" activeCell="W37" sqref="W37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140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153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62" t="s">
        <v>0</v>
      </c>
      <c r="B5" s="160" t="s">
        <v>1</v>
      </c>
      <c r="C5" s="56" t="s">
        <v>63</v>
      </c>
      <c r="D5" s="156" t="s">
        <v>31</v>
      </c>
      <c r="E5" s="156"/>
      <c r="F5" s="156"/>
      <c r="G5" s="156"/>
      <c r="H5" s="156"/>
      <c r="I5" s="31"/>
      <c r="J5" s="156" t="s">
        <v>25</v>
      </c>
      <c r="K5" s="156"/>
      <c r="L5" s="156"/>
      <c r="M5" s="156"/>
      <c r="N5" s="31"/>
      <c r="O5" s="156" t="s">
        <v>26</v>
      </c>
      <c r="P5" s="156"/>
      <c r="Q5" s="156"/>
      <c r="R5" s="156"/>
      <c r="S5" s="31"/>
      <c r="T5" s="156" t="s">
        <v>30</v>
      </c>
      <c r="U5" s="156"/>
      <c r="V5" s="156"/>
      <c r="W5" s="157"/>
    </row>
    <row r="6" spans="1:23" ht="111" thickBot="1">
      <c r="A6" s="163"/>
      <c r="B6" s="161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1239012.4746939961</v>
      </c>
      <c r="G7" s="12">
        <v>144732.46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105</v>
      </c>
      <c r="C8" s="34"/>
      <c r="D8" s="52">
        <v>455181</v>
      </c>
      <c r="E8" s="13">
        <v>456851.171875</v>
      </c>
      <c r="F8" s="12">
        <v>69330.86852034001</v>
      </c>
      <c r="G8" s="12">
        <v>4019.62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106</v>
      </c>
      <c r="C9" s="34"/>
      <c r="D9" s="52">
        <v>1290000</v>
      </c>
      <c r="E9" s="13">
        <v>876113.7578125</v>
      </c>
      <c r="F9" s="12">
        <v>152616.25727651673</v>
      </c>
      <c r="G9" s="12">
        <v>4428.36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0</v>
      </c>
      <c r="V9" s="141">
        <v>0</v>
      </c>
      <c r="W9" s="27">
        <v>0</v>
      </c>
    </row>
    <row r="10" spans="1:23" ht="12.75">
      <c r="A10" s="2" t="s">
        <v>70</v>
      </c>
      <c r="B10" s="49" t="s">
        <v>107</v>
      </c>
      <c r="C10" s="34"/>
      <c r="D10" s="52">
        <v>1123133</v>
      </c>
      <c r="E10" s="13">
        <v>1358409.7578125</v>
      </c>
      <c r="F10" s="12">
        <v>776529.7088421641</v>
      </c>
      <c r="G10" s="12">
        <v>60175.3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922.48</v>
      </c>
      <c r="V10" s="141">
        <v>922.48</v>
      </c>
      <c r="W10" s="27">
        <v>0</v>
      </c>
    </row>
    <row r="11" spans="1:23" ht="12.75">
      <c r="A11" s="2" t="s">
        <v>71</v>
      </c>
      <c r="B11" s="49" t="s">
        <v>108</v>
      </c>
      <c r="C11" s="34"/>
      <c r="D11" s="52">
        <v>900000</v>
      </c>
      <c r="E11" s="13">
        <v>736851.171875</v>
      </c>
      <c r="F11" s="12">
        <v>720448.1285719307</v>
      </c>
      <c r="G11" s="12">
        <v>21670.14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109</v>
      </c>
      <c r="C12" s="34"/>
      <c r="D12" s="52">
        <v>944582</v>
      </c>
      <c r="E12" s="13">
        <v>1101433.171875</v>
      </c>
      <c r="F12" s="12">
        <v>324113.1241760773</v>
      </c>
      <c r="G12" s="12">
        <v>14335.62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8203.458319829426</v>
      </c>
      <c r="V12" s="141">
        <v>0</v>
      </c>
      <c r="W12" s="27">
        <v>0</v>
      </c>
    </row>
    <row r="13" spans="1:23" ht="12.75">
      <c r="A13" s="2" t="s">
        <v>73</v>
      </c>
      <c r="B13" s="49" t="s">
        <v>110</v>
      </c>
      <c r="C13" s="34"/>
      <c r="D13" s="52">
        <v>7707056</v>
      </c>
      <c r="E13" s="13">
        <v>5835447.7578125</v>
      </c>
      <c r="F13" s="12">
        <v>1720817.0977484568</v>
      </c>
      <c r="G13" s="12">
        <v>101035.57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308365.68</v>
      </c>
      <c r="V13" s="141">
        <v>14562.08</v>
      </c>
      <c r="W13" s="27">
        <v>0</v>
      </c>
    </row>
    <row r="14" spans="1:23" ht="12.75">
      <c r="A14" s="2" t="s">
        <v>74</v>
      </c>
      <c r="B14" s="49" t="s">
        <v>111</v>
      </c>
      <c r="C14" s="34"/>
      <c r="D14" s="52">
        <v>985500</v>
      </c>
      <c r="E14" s="13">
        <v>1220776.7578125</v>
      </c>
      <c r="F14" s="12">
        <v>38500.212274923775</v>
      </c>
      <c r="G14" s="12">
        <v>2777.64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112</v>
      </c>
      <c r="C15" s="34"/>
      <c r="D15" s="52">
        <v>4572000</v>
      </c>
      <c r="E15" s="13">
        <v>4728851.171875</v>
      </c>
      <c r="F15" s="12">
        <v>34773.13008477923</v>
      </c>
      <c r="G15" s="12">
        <v>2691.12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0</v>
      </c>
      <c r="V15" s="141">
        <v>0</v>
      </c>
      <c r="W15" s="27">
        <v>0</v>
      </c>
    </row>
    <row r="16" spans="1:23" ht="12.75">
      <c r="A16" s="2" t="s">
        <v>76</v>
      </c>
      <c r="B16" s="49" t="s">
        <v>113</v>
      </c>
      <c r="C16" s="34"/>
      <c r="D16" s="52">
        <v>2915629</v>
      </c>
      <c r="E16" s="13">
        <v>3072480.171875</v>
      </c>
      <c r="F16" s="12">
        <v>768732.4493809736</v>
      </c>
      <c r="G16" s="12">
        <v>93999.59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114</v>
      </c>
      <c r="C17" s="34"/>
      <c r="D17" s="52">
        <v>2905000</v>
      </c>
      <c r="E17" s="13">
        <v>3140276.7578125</v>
      </c>
      <c r="F17" s="12">
        <v>710459.9578214306</v>
      </c>
      <c r="G17" s="12">
        <v>50981.3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145</v>
      </c>
      <c r="C18" s="34"/>
      <c r="D18" s="52">
        <v>6019189</v>
      </c>
      <c r="E18" s="13">
        <v>0</v>
      </c>
      <c r="F18" s="12">
        <v>13775.551819279404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115</v>
      </c>
      <c r="C19" s="34"/>
      <c r="D19" s="52">
        <v>1935000</v>
      </c>
      <c r="E19" s="13">
        <v>2128051.171875</v>
      </c>
      <c r="F19" s="12">
        <v>373940.7287891315</v>
      </c>
      <c r="G19" s="12">
        <v>29679.64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s="125" customFormat="1" ht="12.75">
      <c r="A20" s="115" t="s">
        <v>80</v>
      </c>
      <c r="B20" s="116" t="s">
        <v>116</v>
      </c>
      <c r="C20" s="34"/>
      <c r="D20" s="117">
        <v>750000</v>
      </c>
      <c r="E20" s="118">
        <v>735134.3019076432</v>
      </c>
      <c r="F20" s="12">
        <v>44946.46232469689</v>
      </c>
      <c r="G20" s="12">
        <v>1507.653501708984</v>
      </c>
      <c r="H20" s="12">
        <v>0</v>
      </c>
      <c r="I20" s="34"/>
      <c r="J20" s="119"/>
      <c r="K20" s="120"/>
      <c r="L20" s="120"/>
      <c r="M20" s="121"/>
      <c r="N20" s="34"/>
      <c r="O20" s="122"/>
      <c r="P20" s="123"/>
      <c r="Q20" s="123"/>
      <c r="R20" s="124"/>
      <c r="S20" s="34"/>
      <c r="T20" s="27">
        <v>144000</v>
      </c>
      <c r="U20" s="141">
        <v>0</v>
      </c>
      <c r="V20" s="141">
        <v>0</v>
      </c>
      <c r="W20" s="27">
        <v>0</v>
      </c>
    </row>
    <row r="21" spans="1:23" s="125" customFormat="1" ht="12.75">
      <c r="A21" s="115" t="s">
        <v>81</v>
      </c>
      <c r="B21" s="116" t="s">
        <v>117</v>
      </c>
      <c r="C21" s="34"/>
      <c r="D21" s="117">
        <v>2000000</v>
      </c>
      <c r="E21" s="118">
        <v>1960360.9202016862</v>
      </c>
      <c r="F21" s="12">
        <v>201712.0021852985</v>
      </c>
      <c r="G21" s="12">
        <v>6498.704725715292</v>
      </c>
      <c r="H21" s="12">
        <v>0</v>
      </c>
      <c r="I21" s="34"/>
      <c r="J21" s="119"/>
      <c r="K21" s="120"/>
      <c r="L21" s="120"/>
      <c r="M21" s="121"/>
      <c r="N21" s="34"/>
      <c r="O21" s="122"/>
      <c r="P21" s="123"/>
      <c r="Q21" s="123"/>
      <c r="R21" s="124"/>
      <c r="S21" s="34"/>
      <c r="T21" s="27">
        <v>559200</v>
      </c>
      <c r="U21" s="141">
        <v>69155.2</v>
      </c>
      <c r="V21" s="141">
        <v>0</v>
      </c>
      <c r="W21" s="27">
        <v>0</v>
      </c>
    </row>
    <row r="22" spans="1:23" s="125" customFormat="1" ht="12.75">
      <c r="A22" s="115" t="s">
        <v>82</v>
      </c>
      <c r="B22" s="116" t="s">
        <v>118</v>
      </c>
      <c r="C22" s="34"/>
      <c r="D22" s="117">
        <v>631000</v>
      </c>
      <c r="E22" s="118">
        <v>618494.4463886861</v>
      </c>
      <c r="F22" s="12">
        <v>40701.73999647553</v>
      </c>
      <c r="G22" s="12">
        <v>5249.830335486667</v>
      </c>
      <c r="H22" s="12">
        <v>0</v>
      </c>
      <c r="I22" s="34"/>
      <c r="J22" s="119"/>
      <c r="K22" s="120"/>
      <c r="L22" s="120"/>
      <c r="M22" s="121"/>
      <c r="N22" s="34"/>
      <c r="O22" s="122"/>
      <c r="P22" s="123"/>
      <c r="Q22" s="123"/>
      <c r="R22" s="124"/>
      <c r="S22" s="34"/>
      <c r="T22" s="27">
        <v>175200</v>
      </c>
      <c r="U22" s="141">
        <v>0</v>
      </c>
      <c r="V22" s="141">
        <v>0</v>
      </c>
      <c r="W22" s="27">
        <v>0</v>
      </c>
    </row>
    <row r="23" spans="1:23" s="125" customFormat="1" ht="12.75">
      <c r="A23" s="115" t="s">
        <v>83</v>
      </c>
      <c r="B23" s="116" t="s">
        <v>119</v>
      </c>
      <c r="C23" s="34"/>
      <c r="D23" s="117">
        <v>900000</v>
      </c>
      <c r="E23" s="118">
        <v>882161.5093882323</v>
      </c>
      <c r="F23" s="12">
        <v>234341.61226572967</v>
      </c>
      <c r="G23" s="12">
        <v>21542.79252372791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4000000</v>
      </c>
      <c r="U23" s="141">
        <v>2497499.993333333</v>
      </c>
      <c r="V23" s="141">
        <v>110833.33</v>
      </c>
      <c r="W23" s="27">
        <v>0</v>
      </c>
    </row>
    <row r="24" spans="1:23" s="125" customFormat="1" ht="12.75">
      <c r="A24" s="115" t="s">
        <v>84</v>
      </c>
      <c r="B24" s="116" t="s">
        <v>120</v>
      </c>
      <c r="C24" s="34"/>
      <c r="D24" s="117">
        <v>1299000</v>
      </c>
      <c r="E24" s="118">
        <v>1273247.4681098768</v>
      </c>
      <c r="F24" s="12">
        <v>384833.7293698784</v>
      </c>
      <c r="G24" s="12">
        <v>1250.0266861949249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2541910.32</v>
      </c>
      <c r="U24" s="141">
        <v>535820.976</v>
      </c>
      <c r="V24" s="141">
        <v>0</v>
      </c>
      <c r="W24" s="27">
        <v>0</v>
      </c>
    </row>
    <row r="25" spans="1:23" s="125" customFormat="1" ht="12.75">
      <c r="A25" s="115" t="s">
        <v>85</v>
      </c>
      <c r="B25" s="116" t="s">
        <v>121</v>
      </c>
      <c r="C25" s="34"/>
      <c r="D25" s="117">
        <v>456000</v>
      </c>
      <c r="E25" s="118">
        <v>446961.65274967434</v>
      </c>
      <c r="F25" s="12">
        <v>81944.18504600089</v>
      </c>
      <c r="G25" s="12">
        <v>1575.664069987053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68000</v>
      </c>
      <c r="U25" s="141">
        <v>0</v>
      </c>
      <c r="V25" s="141">
        <v>0</v>
      </c>
      <c r="W25" s="27">
        <v>0</v>
      </c>
    </row>
    <row r="26" spans="1:23" s="125" customFormat="1" ht="12.75">
      <c r="A26" s="115" t="s">
        <v>86</v>
      </c>
      <c r="B26" s="116" t="s">
        <v>122</v>
      </c>
      <c r="C26" s="34"/>
      <c r="D26" s="117">
        <v>1374000</v>
      </c>
      <c r="E26" s="118">
        <v>1346766.0405529803</v>
      </c>
      <c r="F26" s="12">
        <v>255031.50687878553</v>
      </c>
      <c r="G26" s="12">
        <v>4427.507306805654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0</v>
      </c>
      <c r="U26" s="141">
        <v>0</v>
      </c>
      <c r="V26" s="141">
        <v>0</v>
      </c>
      <c r="W26" s="27">
        <v>0</v>
      </c>
    </row>
    <row r="27" spans="1:23" s="125" customFormat="1" ht="12.75">
      <c r="A27" s="115" t="s">
        <v>87</v>
      </c>
      <c r="B27" s="116" t="s">
        <v>123</v>
      </c>
      <c r="C27" s="34"/>
      <c r="D27" s="117">
        <v>8750000</v>
      </c>
      <c r="E27" s="118">
        <v>8579843.542459901</v>
      </c>
      <c r="F27" s="12">
        <v>3038496.4546279246</v>
      </c>
      <c r="G27" s="12">
        <v>149139.5987116845</v>
      </c>
      <c r="H27" s="12">
        <v>2787650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220489.32</v>
      </c>
      <c r="U27" s="141">
        <v>84595.25599999998</v>
      </c>
      <c r="V27" s="141">
        <v>3523.332</v>
      </c>
      <c r="W27" s="27">
        <v>440844.8919999999</v>
      </c>
    </row>
    <row r="28" spans="1:23" s="125" customFormat="1" ht="12.75">
      <c r="A28" s="115" t="s">
        <v>88</v>
      </c>
      <c r="B28" s="116" t="s">
        <v>124</v>
      </c>
      <c r="C28" s="34"/>
      <c r="D28" s="117">
        <v>6450000</v>
      </c>
      <c r="E28" s="118">
        <v>6323690.719064269</v>
      </c>
      <c r="F28" s="12">
        <v>2847837.947985197</v>
      </c>
      <c r="G28" s="12">
        <v>157905.67468424552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1145000</v>
      </c>
      <c r="U28" s="141">
        <v>1625140</v>
      </c>
      <c r="V28" s="141">
        <v>0</v>
      </c>
      <c r="W28" s="27">
        <v>0</v>
      </c>
    </row>
    <row r="29" spans="1:23" s="125" customFormat="1" ht="12.75">
      <c r="A29" s="115" t="s">
        <v>89</v>
      </c>
      <c r="B29" s="116" t="s">
        <v>125</v>
      </c>
      <c r="C29" s="34"/>
      <c r="D29" s="117">
        <v>3000000</v>
      </c>
      <c r="E29" s="118">
        <v>2940536.963562266</v>
      </c>
      <c r="F29" s="12">
        <v>1083665.6309797822</v>
      </c>
      <c r="G29" s="12">
        <v>118384.95326364427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0</v>
      </c>
      <c r="U29" s="141">
        <v>0</v>
      </c>
      <c r="V29" s="141">
        <v>0</v>
      </c>
      <c r="W29" s="27">
        <v>0</v>
      </c>
    </row>
    <row r="30" spans="1:23" s="125" customFormat="1" ht="12.75">
      <c r="A30" s="115" t="s">
        <v>90</v>
      </c>
      <c r="B30" s="116" t="s">
        <v>126</v>
      </c>
      <c r="C30" s="34"/>
      <c r="D30" s="117">
        <v>3000000</v>
      </c>
      <c r="E30" s="118">
        <v>2940537.181061222</v>
      </c>
      <c r="F30" s="12">
        <v>986284.5266098377</v>
      </c>
      <c r="G30" s="12">
        <v>111135.51332380476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0</v>
      </c>
      <c r="U30" s="141">
        <v>0</v>
      </c>
      <c r="V30" s="141">
        <v>0</v>
      </c>
      <c r="W30" s="27">
        <v>0</v>
      </c>
    </row>
    <row r="31" spans="1:23" s="125" customFormat="1" ht="12.75">
      <c r="A31" s="115" t="s">
        <v>91</v>
      </c>
      <c r="B31" s="116" t="s">
        <v>127</v>
      </c>
      <c r="C31" s="34"/>
      <c r="D31" s="117">
        <v>22101237</v>
      </c>
      <c r="E31" s="118">
        <v>21673195.02620414</v>
      </c>
      <c r="F31" s="12">
        <v>8357397.307936777</v>
      </c>
      <c r="G31" s="12">
        <v>244922.30658030213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11409122.798400002</v>
      </c>
      <c r="U31" s="141">
        <v>9444280.34687999</v>
      </c>
      <c r="V31" s="141">
        <v>176488.88112</v>
      </c>
      <c r="W31" s="27">
        <v>0</v>
      </c>
    </row>
    <row r="32" spans="1:23" s="125" customFormat="1" ht="12.75">
      <c r="A32" s="115" t="s">
        <v>92</v>
      </c>
      <c r="B32" s="116" t="s">
        <v>128</v>
      </c>
      <c r="C32" s="34"/>
      <c r="D32" s="117">
        <v>6039129</v>
      </c>
      <c r="E32" s="118">
        <v>6039129</v>
      </c>
      <c r="F32" s="12">
        <v>0</v>
      </c>
      <c r="G32" s="12">
        <v>0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s="125" customFormat="1" ht="12.75">
      <c r="A33" s="115" t="s">
        <v>93</v>
      </c>
      <c r="B33" s="116" t="s">
        <v>129</v>
      </c>
      <c r="C33" s="34"/>
      <c r="D33" s="117">
        <v>1900000</v>
      </c>
      <c r="E33" s="118">
        <v>1862569.129527958</v>
      </c>
      <c r="F33" s="12">
        <v>747831.7836287108</v>
      </c>
      <c r="G33" s="12">
        <v>82526.61906067462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3" s="125" customFormat="1" ht="12.75">
      <c r="A34" s="115" t="s">
        <v>94</v>
      </c>
      <c r="B34" s="116" t="s">
        <v>130</v>
      </c>
      <c r="C34" s="34"/>
      <c r="D34" s="117">
        <v>1500000</v>
      </c>
      <c r="E34" s="118">
        <v>1470268.5952309498</v>
      </c>
      <c r="F34" s="12">
        <v>222185.24741815703</v>
      </c>
      <c r="G34" s="12">
        <v>159216.6023522191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456000</v>
      </c>
      <c r="U34" s="141">
        <v>270017.6</v>
      </c>
      <c r="V34" s="141">
        <v>270017.6</v>
      </c>
      <c r="W34" s="27">
        <v>0</v>
      </c>
    </row>
    <row r="35" spans="1:23" s="125" customFormat="1" ht="12.75">
      <c r="A35" s="115" t="s">
        <v>95</v>
      </c>
      <c r="B35" s="116" t="s">
        <v>131</v>
      </c>
      <c r="C35" s="34"/>
      <c r="D35" s="117">
        <v>9500000</v>
      </c>
      <c r="E35" s="118">
        <v>9315899.672642639</v>
      </c>
      <c r="F35" s="12">
        <v>2106688.1861454323</v>
      </c>
      <c r="G35" s="12">
        <v>156710.89403281562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5150641.791739</v>
      </c>
      <c r="U35" s="141">
        <v>1216970.8192211336</v>
      </c>
      <c r="V35" s="141">
        <v>118716.76178100881</v>
      </c>
      <c r="W35" s="27">
        <v>0</v>
      </c>
    </row>
    <row r="36" spans="1:23" s="125" customFormat="1" ht="12.75">
      <c r="A36" s="115" t="s">
        <v>143</v>
      </c>
      <c r="B36" s="116" t="s">
        <v>144</v>
      </c>
      <c r="C36" s="34"/>
      <c r="D36" s="117">
        <v>10500000</v>
      </c>
      <c r="E36" s="117">
        <v>10297012.014815034</v>
      </c>
      <c r="F36" s="12">
        <v>1658659.511754518</v>
      </c>
      <c r="G36" s="12">
        <v>249495.62654326775</v>
      </c>
      <c r="H36" s="12">
        <v>1267167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8308125.5660000015</v>
      </c>
      <c r="U36" s="141">
        <v>472936.64</v>
      </c>
      <c r="V36" s="141">
        <v>273318.3</v>
      </c>
      <c r="W36" s="27">
        <v>2675692</v>
      </c>
    </row>
    <row r="37" spans="1:23" s="125" customFormat="1" ht="12.75">
      <c r="A37" s="115" t="s">
        <v>96</v>
      </c>
      <c r="B37" s="116" t="s">
        <v>132</v>
      </c>
      <c r="C37" s="34"/>
      <c r="D37" s="117">
        <v>26846940</v>
      </c>
      <c r="E37" s="118">
        <v>26328586.392110825</v>
      </c>
      <c r="F37" s="12">
        <v>5727965.154073145</v>
      </c>
      <c r="G37" s="12">
        <v>281133.0254322313</v>
      </c>
      <c r="H37" s="12">
        <v>5207409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18080998.560000002</v>
      </c>
      <c r="U37" s="141">
        <v>3198278.2</v>
      </c>
      <c r="V37" s="141">
        <v>203475.4</v>
      </c>
      <c r="W37" s="27">
        <v>11084436</v>
      </c>
    </row>
    <row r="38" spans="1:23" ht="12.75">
      <c r="A38" s="2" t="s">
        <v>97</v>
      </c>
      <c r="B38" s="49" t="s">
        <v>133</v>
      </c>
      <c r="C38" s="34"/>
      <c r="D38" s="52">
        <v>3750000</v>
      </c>
      <c r="E38" s="13">
        <v>3675672.000261725</v>
      </c>
      <c r="F38" s="12">
        <v>475739.0365015984</v>
      </c>
      <c r="G38" s="12">
        <v>21739.570213990173</v>
      </c>
      <c r="H38" s="12">
        <v>0</v>
      </c>
      <c r="I38" s="34"/>
      <c r="J38" s="44"/>
      <c r="K38" s="16"/>
      <c r="L38" s="16"/>
      <c r="M38" s="24"/>
      <c r="N38" s="34"/>
      <c r="O38" s="28"/>
      <c r="P38" s="19"/>
      <c r="Q38" s="19"/>
      <c r="R38" s="38"/>
      <c r="S38" s="34"/>
      <c r="T38" s="27">
        <v>0</v>
      </c>
      <c r="U38" s="141">
        <v>0</v>
      </c>
      <c r="V38" s="141">
        <v>0</v>
      </c>
      <c r="W38" s="27">
        <v>0</v>
      </c>
    </row>
    <row r="39" spans="1:23" ht="12.75">
      <c r="A39" s="2" t="s">
        <v>98</v>
      </c>
      <c r="B39" s="49" t="s">
        <v>134</v>
      </c>
      <c r="C39" s="34"/>
      <c r="D39" s="52">
        <v>150000</v>
      </c>
      <c r="E39" s="13">
        <v>147028.00881204405</v>
      </c>
      <c r="F39" s="12">
        <v>1993.3527873389207</v>
      </c>
      <c r="G39" s="12">
        <v>1338.2641802812018</v>
      </c>
      <c r="H39" s="12">
        <v>0</v>
      </c>
      <c r="I39" s="34"/>
      <c r="J39" s="44"/>
      <c r="K39" s="16"/>
      <c r="L39" s="16"/>
      <c r="M39" s="24"/>
      <c r="N39" s="34"/>
      <c r="O39" s="28"/>
      <c r="P39" s="19"/>
      <c r="Q39" s="19"/>
      <c r="R39" s="38"/>
      <c r="S39" s="34"/>
      <c r="T39" s="27">
        <v>72000</v>
      </c>
      <c r="U39" s="141">
        <v>0</v>
      </c>
      <c r="V39" s="141">
        <v>0</v>
      </c>
      <c r="W39" s="27">
        <v>0</v>
      </c>
    </row>
    <row r="40" spans="1:23" ht="12.75">
      <c r="A40" s="2" t="s">
        <v>99</v>
      </c>
      <c r="B40" s="49" t="s">
        <v>135</v>
      </c>
      <c r="C40" s="34"/>
      <c r="D40" s="52">
        <v>360000</v>
      </c>
      <c r="E40" s="13">
        <v>352864.4580071351</v>
      </c>
      <c r="F40" s="12">
        <v>242278.23062253292</v>
      </c>
      <c r="G40" s="12">
        <v>13044.20394695493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2" t="s">
        <v>100</v>
      </c>
      <c r="B41" s="49" t="s">
        <v>136</v>
      </c>
      <c r="C41" s="34"/>
      <c r="D41" s="52">
        <v>900000</v>
      </c>
      <c r="E41" s="13">
        <v>882161.1575439866</v>
      </c>
      <c r="F41" s="12">
        <v>58989.44767646496</v>
      </c>
      <c r="G41" s="12">
        <v>0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202038.33964444447</v>
      </c>
      <c r="U41" s="141">
        <v>0</v>
      </c>
      <c r="V41" s="141">
        <v>0</v>
      </c>
      <c r="W41" s="27">
        <v>0</v>
      </c>
    </row>
    <row r="42" spans="1:25" s="125" customFormat="1" ht="12.75">
      <c r="A42" s="115" t="s">
        <v>101</v>
      </c>
      <c r="B42" s="116" t="s">
        <v>137</v>
      </c>
      <c r="C42" s="34"/>
      <c r="D42" s="117">
        <v>19500000</v>
      </c>
      <c r="E42" s="118">
        <v>19124553.199098345</v>
      </c>
      <c r="F42" s="12">
        <v>6329234.90110805</v>
      </c>
      <c r="G42" s="12">
        <v>501840.2611080501</v>
      </c>
      <c r="H42" s="12">
        <v>0</v>
      </c>
      <c r="I42" s="34"/>
      <c r="J42" s="119"/>
      <c r="K42" s="120"/>
      <c r="L42" s="120"/>
      <c r="M42" s="121"/>
      <c r="N42" s="34"/>
      <c r="O42" s="122"/>
      <c r="P42" s="123"/>
      <c r="Q42" s="123"/>
      <c r="R42" s="124"/>
      <c r="S42" s="34"/>
      <c r="T42" s="27">
        <v>4689313.70786528</v>
      </c>
      <c r="U42" s="141">
        <v>1211802.3973238997</v>
      </c>
      <c r="V42" s="141">
        <v>73071.02303560854</v>
      </c>
      <c r="W42" s="27">
        <v>0</v>
      </c>
      <c r="Y42" s="126"/>
    </row>
    <row r="43" spans="1:23" ht="12.75">
      <c r="A43" s="2" t="s">
        <v>102</v>
      </c>
      <c r="B43" s="49" t="s">
        <v>138</v>
      </c>
      <c r="C43" s="34"/>
      <c r="D43" s="52">
        <v>3060000</v>
      </c>
      <c r="E43" s="13">
        <v>2999348.3345086435</v>
      </c>
      <c r="F43" s="12">
        <v>1165580.3341437583</v>
      </c>
      <c r="G43" s="12">
        <v>165050.64766644893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856800</v>
      </c>
      <c r="U43" s="141">
        <v>0</v>
      </c>
      <c r="V43" s="141">
        <v>0</v>
      </c>
      <c r="W43" s="27">
        <v>0</v>
      </c>
    </row>
    <row r="44" spans="1:23" ht="12.75">
      <c r="A44" s="2" t="s">
        <v>103</v>
      </c>
      <c r="B44" s="49" t="s">
        <v>139</v>
      </c>
      <c r="C44" s="34"/>
      <c r="D44" s="52">
        <v>420000</v>
      </c>
      <c r="E44" s="13">
        <v>411675.204134112</v>
      </c>
      <c r="F44" s="12">
        <v>354020.9854366033</v>
      </c>
      <c r="G44" s="12">
        <v>41272.99813502399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141">
        <v>0</v>
      </c>
      <c r="V44" s="141">
        <v>0</v>
      </c>
      <c r="W44" s="27">
        <v>0</v>
      </c>
    </row>
    <row r="45" spans="1:23" ht="12.75">
      <c r="A45" s="142" t="s">
        <v>154</v>
      </c>
      <c r="B45" s="143" t="s">
        <v>155</v>
      </c>
      <c r="C45" s="144"/>
      <c r="D45" s="145">
        <v>2242965</v>
      </c>
      <c r="E45" s="146">
        <v>2242965</v>
      </c>
      <c r="F45" s="12">
        <v>17590.0844972575</v>
      </c>
      <c r="G45" s="12">
        <v>17395.219721944057</v>
      </c>
      <c r="H45" s="12">
        <v>0</v>
      </c>
      <c r="I45" s="144"/>
      <c r="J45" s="147"/>
      <c r="K45" s="148"/>
      <c r="L45" s="148"/>
      <c r="M45" s="149"/>
      <c r="N45" s="144"/>
      <c r="O45" s="150"/>
      <c r="P45" s="151"/>
      <c r="Q45" s="151"/>
      <c r="R45" s="152"/>
      <c r="S45" s="144"/>
      <c r="T45" s="153"/>
      <c r="U45" s="154"/>
      <c r="V45" s="155"/>
      <c r="W45" s="153"/>
    </row>
    <row r="46" spans="1:24" ht="13.5" thickBot="1">
      <c r="A46" s="3" t="s">
        <v>141</v>
      </c>
      <c r="B46" s="50" t="s">
        <v>142</v>
      </c>
      <c r="C46" s="35"/>
      <c r="D46" s="53"/>
      <c r="E46" s="14"/>
      <c r="F46" s="14"/>
      <c r="G46" s="14"/>
      <c r="H46" s="41"/>
      <c r="I46" s="35"/>
      <c r="J46" s="45"/>
      <c r="K46" s="17"/>
      <c r="L46" s="17"/>
      <c r="M46" s="25"/>
      <c r="N46" s="35"/>
      <c r="O46" s="29"/>
      <c r="P46" s="20"/>
      <c r="Q46" s="20"/>
      <c r="R46" s="39"/>
      <c r="S46" s="35"/>
      <c r="T46" s="128">
        <v>2792000</v>
      </c>
      <c r="U46" s="20">
        <f>850677.940000001+151106.099622001+297151.807092799+94830.3</f>
        <v>1393766.1467148012</v>
      </c>
      <c r="V46" s="29">
        <v>94830.3</v>
      </c>
      <c r="W46" s="29">
        <v>0</v>
      </c>
      <c r="X46" s="114"/>
    </row>
    <row r="47" spans="1:27" ht="13.5" thickBot="1">
      <c r="A47" s="158" t="s">
        <v>2</v>
      </c>
      <c r="B47" s="159"/>
      <c r="C47" s="36"/>
      <c r="D47" s="54">
        <f>SUM(D7:D46)</f>
        <v>172402541</v>
      </c>
      <c r="E47" s="11">
        <f>SUM(E7:E46)</f>
        <v>163031481.51646897</v>
      </c>
      <c r="F47" s="11">
        <f>SUM(F7:F46)</f>
        <v>43608999.05199994</v>
      </c>
      <c r="G47" s="11">
        <f>SUM(G7:G46)</f>
        <v>3044830.51810721</v>
      </c>
      <c r="H47" s="42">
        <f>SUM(H7:H46)</f>
        <v>9262226</v>
      </c>
      <c r="I47" s="36"/>
      <c r="J47" s="46">
        <f>SUM(J7:J46)</f>
        <v>0</v>
      </c>
      <c r="K47" s="10">
        <f>SUM(K7:K46)</f>
        <v>0</v>
      </c>
      <c r="L47" s="10">
        <f>SUM(L7:L46)</f>
        <v>0</v>
      </c>
      <c r="M47" s="26">
        <f>SUM(M7:M46)</f>
        <v>0</v>
      </c>
      <c r="N47" s="36"/>
      <c r="O47" s="30">
        <f>SUM(O7:O46)</f>
        <v>0</v>
      </c>
      <c r="P47" s="8">
        <f>SUM(P7:P46)</f>
        <v>0</v>
      </c>
      <c r="Q47" s="8">
        <f>SUM(Q7:Q46)</f>
        <v>0</v>
      </c>
      <c r="R47" s="40">
        <f>SUM(R7:R46)</f>
        <v>0</v>
      </c>
      <c r="S47" s="36"/>
      <c r="T47" s="30">
        <f>SUM(T7:T46)</f>
        <v>68104978.64818686</v>
      </c>
      <c r="U47" s="8">
        <f>SUM(U7:U46)</f>
        <v>22337755.193792988</v>
      </c>
      <c r="V47" s="8">
        <f>SUM(V7:V46)</f>
        <v>1339759.487936617</v>
      </c>
      <c r="W47" s="9">
        <f>SUM(W7:W46)</f>
        <v>14200972.892</v>
      </c>
      <c r="AA47" s="114"/>
    </row>
    <row r="48" spans="20:21" ht="12.75">
      <c r="T48" s="113"/>
      <c r="U48" s="114"/>
    </row>
    <row r="49" ht="12.75">
      <c r="U49" s="114"/>
    </row>
    <row r="50" ht="14.25">
      <c r="A50" s="1"/>
    </row>
    <row r="51" ht="12.75">
      <c r="B51" t="s">
        <v>64</v>
      </c>
    </row>
    <row r="52" ht="12.75">
      <c r="B52" t="s">
        <v>65</v>
      </c>
    </row>
    <row r="53" ht="12.75">
      <c r="B53" t="s">
        <v>66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September 2007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Impacts'!D47</f>
        <v>172402541</v>
      </c>
    </row>
    <row r="7" spans="1:2" ht="15">
      <c r="A7" s="81" t="s">
        <v>34</v>
      </c>
      <c r="B7" s="82">
        <f>'Program Costs &amp; Impacts'!F47</f>
        <v>43608999.05199994</v>
      </c>
    </row>
    <row r="8" spans="1:2" ht="15">
      <c r="A8" s="81" t="s">
        <v>35</v>
      </c>
      <c r="B8" s="82">
        <f>'Program Costs &amp; Impacts'!G47</f>
        <v>3044830.51810721</v>
      </c>
    </row>
    <row r="9" spans="1:2" ht="15.75" thickBot="1">
      <c r="A9" s="83" t="s">
        <v>39</v>
      </c>
      <c r="B9" s="84">
        <f>'Program Costs &amp; Impacts'!H47</f>
        <v>9262226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Impacts'!L47</f>
        <v>0</v>
      </c>
    </row>
    <row r="14" spans="1:2" ht="15">
      <c r="A14" s="87" t="s">
        <v>44</v>
      </c>
      <c r="B14" s="88">
        <f>'Program Costs &amp; Impacts'!Q47</f>
        <v>0</v>
      </c>
    </row>
    <row r="15" spans="1:2" ht="15">
      <c r="A15" s="87" t="s">
        <v>45</v>
      </c>
      <c r="B15" s="88">
        <f>'Program Costs &amp; Impacts'!V47</f>
        <v>1339759.487936617</v>
      </c>
    </row>
    <row r="16" spans="1:2" ht="15">
      <c r="A16" s="89" t="s">
        <v>40</v>
      </c>
      <c r="B16" s="90">
        <f>'Program Costs &amp; Impacts'!M47</f>
        <v>0</v>
      </c>
    </row>
    <row r="17" spans="1:2" ht="15">
      <c r="A17" s="89" t="s">
        <v>41</v>
      </c>
      <c r="B17" s="90">
        <f>'Program Costs &amp; Impacts'!R47</f>
        <v>0</v>
      </c>
    </row>
    <row r="18" spans="1:2" ht="15.75" thickBot="1">
      <c r="A18" s="91" t="s">
        <v>42</v>
      </c>
      <c r="B18" s="92">
        <f>'Program Costs &amp; Impacts'!W47</f>
        <v>14200972.892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4" t="s">
        <v>36</v>
      </c>
      <c r="C22" s="165"/>
      <c r="D22" s="166"/>
      <c r="E22" s="164" t="s">
        <v>55</v>
      </c>
      <c r="F22" s="165"/>
      <c r="G22" s="166"/>
      <c r="H22" s="164" t="s">
        <v>48</v>
      </c>
      <c r="I22" s="165"/>
      <c r="J22" s="166"/>
      <c r="K22" s="164" t="s">
        <v>38</v>
      </c>
      <c r="L22" s="165"/>
      <c r="M22" s="167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f>'Program Costs &amp; Impacts'!U47-H26</f>
        <v>10526453.974259287</v>
      </c>
      <c r="J26" s="107"/>
      <c r="K26" s="110">
        <f t="shared" si="0"/>
        <v>0.8034898788798436</v>
      </c>
      <c r="L26" s="110">
        <f t="shared" si="0"/>
        <v>0.5454121230186159</v>
      </c>
      <c r="M26" s="111">
        <f t="shared" si="0"/>
        <v>0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4" t="s">
        <v>59</v>
      </c>
      <c r="C30" s="165"/>
      <c r="D30" s="166"/>
      <c r="E30" s="164" t="s">
        <v>60</v>
      </c>
      <c r="F30" s="165"/>
      <c r="G30" s="166"/>
      <c r="H30" s="164" t="s">
        <v>61</v>
      </c>
      <c r="I30" s="165"/>
      <c r="J30" s="166"/>
      <c r="K30" s="164" t="s">
        <v>62</v>
      </c>
      <c r="L30" s="165"/>
      <c r="M30" s="167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'Program Costs &amp; Impacts'!U47</f>
        <v>22337755.193792988</v>
      </c>
      <c r="J34" s="107"/>
      <c r="K34" s="110">
        <f t="shared" si="1"/>
        <v>0.8034898788798436</v>
      </c>
      <c r="L34" s="110">
        <f t="shared" si="1"/>
        <v>0.6569927998174409</v>
      </c>
      <c r="M34" s="111">
        <f t="shared" si="1"/>
        <v>0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148</v>
      </c>
      <c r="C38" s="65" t="s">
        <v>147</v>
      </c>
      <c r="D38" s="66" t="s">
        <v>146</v>
      </c>
    </row>
    <row r="39" spans="1:4" ht="15.75">
      <c r="A39" s="130" t="s">
        <v>46</v>
      </c>
      <c r="B39" s="131"/>
      <c r="C39" s="131"/>
      <c r="D39" s="132">
        <f>SUM(D40:D48)</f>
        <v>2522494.4108648645</v>
      </c>
    </row>
    <row r="40" spans="1:4" ht="15">
      <c r="A40" s="67" t="s">
        <v>6</v>
      </c>
      <c r="B40" s="68"/>
      <c r="C40" s="68"/>
      <c r="D40" s="69">
        <v>1800023.5840034331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720996.1947614315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1474.6321</v>
      </c>
    </row>
    <row r="48" spans="1:4" ht="15">
      <c r="A48" s="67" t="s">
        <v>11</v>
      </c>
      <c r="B48" s="68"/>
      <c r="C48" s="68"/>
      <c r="D48" s="69"/>
    </row>
    <row r="49" spans="1:4" ht="15.75">
      <c r="A49" s="133" t="s">
        <v>47</v>
      </c>
      <c r="B49" s="134"/>
      <c r="C49" s="134"/>
      <c r="D49" s="135">
        <f>SUM(D50:D55)</f>
        <v>15923994.642879996</v>
      </c>
    </row>
    <row r="50" spans="1:4" ht="15">
      <c r="A50" s="70" t="s">
        <v>9</v>
      </c>
      <c r="B50" s="71"/>
      <c r="C50" s="71"/>
      <c r="D50" s="69">
        <v>2694068.4336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9420396.785279999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3809529.4239999996</v>
      </c>
    </row>
    <row r="56" spans="1:4" ht="15.75">
      <c r="A56" s="140" t="s">
        <v>149</v>
      </c>
      <c r="B56" s="68"/>
      <c r="C56" s="68"/>
      <c r="D56" s="69">
        <f>'Program Costs &amp; Impacts'!U46</f>
        <v>1393766.1467148012</v>
      </c>
    </row>
    <row r="57" spans="1:4" ht="15.75">
      <c r="A57" s="140" t="s">
        <v>150</v>
      </c>
      <c r="B57" s="68"/>
      <c r="C57" s="68"/>
      <c r="D57" s="69">
        <f>'Program Costs &amp; Impacts'!U23</f>
        <v>2497499.993333333</v>
      </c>
    </row>
    <row r="58" spans="1:5" ht="16.5" thickBot="1">
      <c r="A58" s="136" t="s">
        <v>151</v>
      </c>
      <c r="B58" s="137"/>
      <c r="C58" s="137"/>
      <c r="D58" s="138">
        <f>D57+D56+D49+D39</f>
        <v>22337755.193792995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148</v>
      </c>
      <c r="C61" s="65" t="s">
        <v>147</v>
      </c>
      <c r="D61" s="66" t="s">
        <v>146</v>
      </c>
    </row>
    <row r="62" spans="1:4" ht="15.75">
      <c r="A62" s="140" t="s">
        <v>46</v>
      </c>
      <c r="B62" s="68"/>
      <c r="C62" s="68"/>
      <c r="D62" s="69">
        <f>SUM(D63:D65)</f>
        <v>2522494.4108648645</v>
      </c>
    </row>
    <row r="63" spans="1:4" ht="15">
      <c r="A63" s="72" t="s">
        <v>17</v>
      </c>
      <c r="B63" s="68"/>
      <c r="C63" s="68"/>
      <c r="D63" s="69">
        <v>1294680.768260893</v>
      </c>
    </row>
    <row r="64" spans="1:4" ht="15">
      <c r="A64" s="72" t="s">
        <v>18</v>
      </c>
      <c r="B64" s="68"/>
      <c r="C64" s="68"/>
      <c r="D64" s="69">
        <v>1223197.3568331506</v>
      </c>
    </row>
    <row r="65" spans="1:4" ht="15">
      <c r="A65" s="72" t="s">
        <v>152</v>
      </c>
      <c r="B65" s="68"/>
      <c r="C65" s="68"/>
      <c r="D65" s="69">
        <v>4616.285770821</v>
      </c>
    </row>
    <row r="66" spans="1:4" ht="15.75">
      <c r="A66" s="140" t="s">
        <v>47</v>
      </c>
      <c r="B66" s="68"/>
      <c r="C66" s="68"/>
      <c r="D66" s="69">
        <f>SUM(D67:D69)</f>
        <v>15923994.642879996</v>
      </c>
    </row>
    <row r="67" spans="1:4" ht="15">
      <c r="A67" s="72" t="s">
        <v>19</v>
      </c>
      <c r="B67" s="68"/>
      <c r="C67" s="68"/>
      <c r="D67" s="69">
        <v>12716118.537599998</v>
      </c>
    </row>
    <row r="68" spans="1:7" ht="15">
      <c r="A68" s="72" t="s">
        <v>20</v>
      </c>
      <c r="B68" s="68"/>
      <c r="C68" s="68"/>
      <c r="D68" s="69">
        <v>3207876.10528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149</v>
      </c>
      <c r="B70" s="68"/>
      <c r="C70" s="68"/>
      <c r="D70" s="69">
        <f>'Program Costs &amp; Impacts'!U46</f>
        <v>1393766.1467148012</v>
      </c>
    </row>
    <row r="71" spans="1:4" ht="15.75">
      <c r="A71" s="140" t="s">
        <v>150</v>
      </c>
      <c r="B71" s="129"/>
      <c r="C71" s="129"/>
      <c r="D71" s="69">
        <f>'Program Costs &amp; Impacts'!U23</f>
        <v>2497499.993333333</v>
      </c>
    </row>
    <row r="72" spans="1:5" ht="16.5" thickBot="1">
      <c r="A72" s="139" t="s">
        <v>151</v>
      </c>
      <c r="B72" s="137"/>
      <c r="C72" s="137"/>
      <c r="D72" s="138">
        <f>D66+D62+D70+D71</f>
        <v>22337755.193792995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2007-11-02T06:40:28Z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